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20" activeTab="0"/>
  </bookViews>
  <sheets>
    <sheet name="Табл. 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<sst xmlns="http://schemas.openxmlformats.org/spreadsheetml/2006/main" count="362" uniqueCount="189">
  <si>
    <t>2</t>
  </si>
  <si>
    <t>3</t>
  </si>
  <si>
    <t>4</t>
  </si>
  <si>
    <t>5</t>
  </si>
  <si>
    <t>6</t>
  </si>
  <si>
    <t>7</t>
  </si>
  <si>
    <t>№ п/п</t>
  </si>
  <si>
    <t>1</t>
  </si>
  <si>
    <t>8</t>
  </si>
  <si>
    <t>10</t>
  </si>
  <si>
    <t>Подпрограмма 1 "Организация и совершенствование бюджетного процесса в городском округе город Бор"</t>
  </si>
  <si>
    <t>0</t>
  </si>
  <si>
    <t>Подпрограмма 2 "Повышение эффективности бюджетных расходов городского округа город Бор"</t>
  </si>
  <si>
    <t>Подпрограмма 3 "Обеспечение и осуществление финансового контроля в городском округе город Бор"</t>
  </si>
  <si>
    <t xml:space="preserve">Подпрограмма 4 "Управление муниципальным долгом городского округа город Бор"             </t>
  </si>
  <si>
    <t>Единица измерения</t>
  </si>
  <si>
    <t>отчетный год</t>
  </si>
  <si>
    <t>план</t>
  </si>
  <si>
    <t>тыс. рублей</t>
  </si>
  <si>
    <t>%</t>
  </si>
  <si>
    <t>100</t>
  </si>
  <si>
    <t>1.1.</t>
  </si>
  <si>
    <t>1.2.</t>
  </si>
  <si>
    <t>1.</t>
  </si>
  <si>
    <t>2.1.</t>
  </si>
  <si>
    <t>3.1.</t>
  </si>
  <si>
    <t xml:space="preserve">факт  </t>
  </si>
  <si>
    <t>Темп роста к уровню года, предшествующего отчетному году, %</t>
  </si>
  <si>
    <r>
      <t xml:space="preserve">Основное мероприятие 1.7 </t>
    </r>
    <r>
      <rPr>
        <sz val="12"/>
        <rFont val="Times New Roman"/>
        <family val="1"/>
      </rPr>
      <t>"Осуществление информационной, технической и консультационной поддержки в сфере управления муниципальными финансами"</t>
    </r>
  </si>
  <si>
    <t>Подпрограмма 4 муниципальной программы "Управление муниципальным долгом городского округа город Бор"</t>
  </si>
  <si>
    <r>
      <t xml:space="preserve">Основное мероприятие 4.2 </t>
    </r>
    <r>
      <rPr>
        <sz val="12"/>
        <rFont val="Times New Roman"/>
        <family val="1"/>
      </rPr>
      <t>"Своевременное исполнение долговых обязательств городского округа город Бор"</t>
    </r>
  </si>
  <si>
    <t>Подпрограмма 5 муниципальной программы "Обеспечение реализации муниципальной программы"</t>
  </si>
  <si>
    <r>
      <t xml:space="preserve">Непосредственный результат: </t>
    </r>
    <r>
      <rPr>
        <sz val="10"/>
        <rFont val="Times New Roman"/>
        <family val="1"/>
      </rPr>
      <t>Бюджет городского округа город Бор сформирован в установленные сроки и сбалансирован по доходам, расходам и источникам финансирования дефицита бюджета</t>
    </r>
  </si>
  <si>
    <r>
      <t xml:space="preserve">Непосредственный результат: </t>
    </r>
    <r>
      <rPr>
        <sz val="10"/>
        <rFont val="Times New Roman"/>
        <family val="1"/>
      </rPr>
      <t>Исполнение бюджета городского округа город Бор и формирование бюджетной отчетности осуществлено с учетом исполнения требований бюджетного законодательства</t>
    </r>
  </si>
  <si>
    <r>
      <t xml:space="preserve">Непосредственный результат: </t>
    </r>
    <r>
      <rPr>
        <sz val="10"/>
        <rFont val="Times New Roman"/>
        <family val="1"/>
      </rPr>
      <t>Местный бюджет сформирован в программном формате, с учетом планируемых результатов по муниципальным программам</t>
    </r>
  </si>
  <si>
    <r>
      <t xml:space="preserve">Непосредственный результат: </t>
    </r>
    <r>
      <rPr>
        <sz val="10"/>
        <rFont val="Times New Roman"/>
        <family val="1"/>
      </rPr>
      <t>Предоставляемые муниципальные услуги соответствуют утвержденному перечню муниципальных услуг</t>
    </r>
    <r>
      <rPr>
        <b/>
        <sz val="10"/>
        <rFont val="Times New Roman"/>
        <family val="1"/>
      </rPr>
      <t xml:space="preserve"> </t>
    </r>
  </si>
  <si>
    <r>
      <t xml:space="preserve">Непосредственный результат: </t>
    </r>
    <r>
      <rPr>
        <sz val="10"/>
        <rFont val="Times New Roman"/>
        <family val="1"/>
      </rPr>
      <t>Увеличилось количество главных распорядителей средств бюджета, улучшивших качество финансового менеджмента</t>
    </r>
    <r>
      <rPr>
        <b/>
        <sz val="10"/>
        <rFont val="Times New Roman"/>
        <family val="1"/>
      </rPr>
      <t xml:space="preserve"> </t>
    </r>
  </si>
  <si>
    <r>
      <t xml:space="preserve">Непосредственный результат: </t>
    </r>
    <r>
      <rPr>
        <sz val="10"/>
        <rFont val="Times New Roman"/>
        <family val="1"/>
      </rPr>
      <t>В полном объеме выполнен план проведения контрольных мероприятий</t>
    </r>
  </si>
  <si>
    <r>
      <t xml:space="preserve">Непосредственный результат: </t>
    </r>
    <r>
      <rPr>
        <sz val="10"/>
        <rFont val="Times New Roman"/>
        <family val="1"/>
      </rPr>
      <t>Уровень муниципального долга городского округа город Бор находится на экономически безопасном уровне</t>
    </r>
  </si>
  <si>
    <t>фактическое значение за год, предшествующий отчетному году</t>
  </si>
  <si>
    <t>&gt;90</t>
  </si>
  <si>
    <t>N п/п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</si>
  <si>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</si>
  <si>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</si>
  <si>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</si>
  <si>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</si>
  <si>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городского округа г. Бор "О внесении изменений …"</t>
  </si>
  <si>
    <t>х</t>
  </si>
  <si>
    <t>-</t>
  </si>
  <si>
    <t>не более 3</t>
  </si>
  <si>
    <t>90</t>
  </si>
  <si>
    <t>не более 15</t>
  </si>
  <si>
    <t>Таблица 1</t>
  </si>
  <si>
    <t>Приложения 2</t>
  </si>
  <si>
    <t>к Порядку разработки, реализации</t>
  </si>
  <si>
    <t>и оценки эффективности муниципальных программ</t>
  </si>
  <si>
    <t>городского округа г. Бор</t>
  </si>
  <si>
    <t>Таблица 1. Информация о выполнении и финансировании</t>
  </si>
  <si>
    <t>мероприятий муниципальной программы</t>
  </si>
  <si>
    <t>на 1 января 2018 года</t>
  </si>
  <si>
    <t>Наименование Программы</t>
  </si>
  <si>
    <t>Реквизиты Программы</t>
  </si>
  <si>
    <t>Наименование мероприятия</t>
  </si>
  <si>
    <t>Код целевой статьи расходов (до основного мероприятия)</t>
  </si>
  <si>
    <t>Источник финансирования / ответственный исполнитель, соисполнитель, участник</t>
  </si>
  <si>
    <t>Объем финансирования, предусмотренный в утвержденной программе на текущий год, тыс.руб.</t>
  </si>
  <si>
    <t>Уточненный план бюджетных ассигнований на текущий год, тыс.руб.</t>
  </si>
  <si>
    <t>Исполнение финансирования за отчетный период (кассовые расходы), тыс.руб.</t>
  </si>
  <si>
    <t>% исполнения    гр.7/гр.5*100</t>
  </si>
  <si>
    <t>Причины неисполнения</t>
  </si>
  <si>
    <t>Всего по Программе</t>
  </si>
  <si>
    <t>Всего (1)+(2)+(3)+(4)</t>
  </si>
  <si>
    <t>(1) расходы бюджета городского округа без учета передаваемых средств из областного и федерального бюджетов, в том числе:</t>
  </si>
  <si>
    <r>
      <t xml:space="preserve">ответственный исполнитель </t>
    </r>
    <r>
      <rPr>
        <sz val="12"/>
        <rFont val="Times New Roman"/>
        <family val="1"/>
      </rPr>
      <t>Департамент финансов</t>
    </r>
  </si>
  <si>
    <t>17 0 00 00000</t>
  </si>
  <si>
    <t>17 1 00 00000</t>
  </si>
  <si>
    <t>17 1 04 00000</t>
  </si>
  <si>
    <t>17 1 07 00000</t>
  </si>
  <si>
    <t>17 4 00 00000</t>
  </si>
  <si>
    <t>17 4 02 00000</t>
  </si>
  <si>
    <t>17 5 00 00000</t>
  </si>
  <si>
    <t>17 5 01 00000</t>
  </si>
  <si>
    <t xml:space="preserve">«Управление муниципальными финансами городского округа г. Бор» </t>
  </si>
  <si>
    <t>Постановление администрации городского округа г. Бор от 10.11.2016 № 5287</t>
  </si>
  <si>
    <t>Департамент финансов администрации городского округа г. Бор</t>
  </si>
  <si>
    <t>Сроки и этапы реализации Программы</t>
  </si>
  <si>
    <t>Ответственный исполнитель программы</t>
  </si>
  <si>
    <t xml:space="preserve"> Таблица 2</t>
  </si>
  <si>
    <t>Таблица 2.  Сведения о достижении значений индикаторов и непосредственных результатов за 2017 год</t>
  </si>
  <si>
    <t>Наименование индикатора достижения цели, непосредственного результата</t>
  </si>
  <si>
    <t>Значения индикатора достижения цели, непосредственного результата муниципальной программы, подпрограммы</t>
  </si>
  <si>
    <r>
      <t xml:space="preserve">Абсолютное отклонение </t>
    </r>
    <r>
      <rPr>
        <sz val="10"/>
        <rFont val="Calibri"/>
        <family val="2"/>
      </rPr>
      <t>&lt;*&gt;</t>
    </r>
  </si>
  <si>
    <t>Относительное отклонение, %  &lt;*&gt;</t>
  </si>
  <si>
    <t>Обоснование отклонений значений индикатора непосредственного результата на конец отчетного года</t>
  </si>
  <si>
    <t>Муниципальная программа "Управление муниципальными финансами городского округа г. Бор"</t>
  </si>
  <si>
    <r>
      <t xml:space="preserve">Основное мероприятие 5.1 </t>
    </r>
    <r>
      <rPr>
        <sz val="12"/>
        <rFont val="Times New Roman"/>
        <family val="1"/>
      </rPr>
      <t>"Обеспечение деятельности Департамента финансов городского округа город Бор Нижегородской области"</t>
    </r>
  </si>
  <si>
    <t>Подпрограмма 1 муниципальной программы "Организация и совершенствование бюджетного процесса в городском округе город Бор"</t>
  </si>
  <si>
    <r>
      <t xml:space="preserve">Основное мероприятие 1.4 </t>
    </r>
    <r>
      <rPr>
        <sz val="12"/>
        <rFont val="Times New Roman"/>
        <family val="1"/>
      </rPr>
      <t>"Управление средствами резервного фонда администрации городского округа город Бор"</t>
    </r>
  </si>
  <si>
    <t>Увеличение доли расходов  бюджета городского округа город Бор, формируемых в рамках  муниципальных программ до 85% общем объеме расходов местного бюджета (без учета субвенций из федерального бюджета, бюджета Нижегородской области)</t>
  </si>
  <si>
    <t>Удельный вес муниципального долга по отношению к доходам местного бюджета без учета объема безвозмездных поступлений и поступлений налоговых доходов по дополнительным нормативам отчислений составляет не более 40%.</t>
  </si>
  <si>
    <t>*</t>
  </si>
  <si>
    <t>9=((гр.6-гр.4)/гр.4)*100%</t>
  </si>
  <si>
    <t>Доля расходов на очередной финансовый год, увязанных с реестром расходных обязательств городского округа город Бор, в общем объеме расходов местного бюджета</t>
  </si>
  <si>
    <t>Отклонение планируемых показателей расходов местного бюджета (за исключением расходов, осуществляемых за счет целевых межбюджетных трансфертов) от фактических расходов</t>
  </si>
  <si>
    <t>Уровень дефицита местного бюджета по отношению к доходам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</si>
  <si>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-7,25</t>
  </si>
  <si>
    <t>Превышение кассовых выплат над показателями сводной бюджетной росписи местного бюджета</t>
  </si>
  <si>
    <t>Объем невыполненных бюджетных обязательств (просроченная кредиторская задолженность местного бюджета)</t>
  </si>
  <si>
    <t>Удельный вес расходов, осуществляемых с применением предварительного контроля за целевым использованием бюджетных средств</t>
  </si>
  <si>
    <t>Количество нарушений сроков предоставления отчетов об исполнении местного бюджета</t>
  </si>
  <si>
    <t>Доля расходов местного бюджета, формируемых в рамках муниципальных программ, в общем объеме расходов бюджета городского округа город Бор</t>
  </si>
  <si>
    <t>Удельный вес муниципальных учреждений городского округа город Бор, выполнивших в полном объеме муниципальное задание, в общем количестве муниципальных учреждений городского округа город Бор, которым установлены муниципальные задания</t>
  </si>
  <si>
    <t>Удельный вес муниципальных учреждений городского округа город Бор,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муниципальных учреждений городского округа город Бор, которым установлены муниципальные задания</t>
  </si>
  <si>
    <t>60</t>
  </si>
  <si>
    <t>Удельный вес расходов на финансовое обеспечение оказания бюджетными и автономными учреждениями городского округа город Бор муниципальных услуг, рассчитанных исходя из нормативов финансовых затрат, в общем объеме расходов на предоставление субсидий на выполнение муниципальных заданий</t>
  </si>
  <si>
    <t>65</t>
  </si>
  <si>
    <t>Удельный вес количества руководителей подразделений органов местного самоуправления городского округа город Бор, руководителе муниципальных учреждений городского округа город Бор, для которых оплата труда определяется с учетом результатов их профессиональной деятельности, в общем количестве руководителей подразделений органов местного самоуправления городского округа город Бор, руководителей муниципальных учреждений городского округа город Бор</t>
  </si>
  <si>
    <t>Удельный вес муниципальных учреждений городского округа город Бор, в которых соотношение средней заработной платы руководителей учреждения к средней заработной плате работников учреждений не превышает 5 раз, в общем количестве муниципальных учреждений городского округа город бор</t>
  </si>
  <si>
    <t>Прирост посещаемости сайта Департамента финансов в информационно-телекоммуникационной сети «Интернет» http://www.bor-fin.ru (по данным мониторинга посещаемости сайтов в информационно-телекоммуникационной сети «Интернет») к предыдущему году.</t>
  </si>
  <si>
    <r>
      <t xml:space="preserve">Непосредственный результат: </t>
    </r>
    <r>
      <rPr>
        <sz val="10"/>
        <rFont val="Times New Roman"/>
        <family val="1"/>
      </rPr>
      <t>Информация о предоставляемых муниципальных услугах, формировании и исполнении бюджета доступна для всех граждан</t>
    </r>
  </si>
  <si>
    <t>Отношение количества проведенных контрольных мероприятий к количеству контрольных мероприятий, предусмотренных планами контрольной деятельности на соответствующий финансовый год</t>
  </si>
  <si>
    <t>Отношение количества исполненных предписаний (представлений), вынесенных по результатам проведенных контрольных мероприятий, к общему количеству предписаний (представлений),вынесенных по результатам проведенных контрольных мероприятий в соответствующем финансовом году</t>
  </si>
  <si>
    <t>Предельный объем нагрузки на местный бюджет по ежегодному объему погашения долговых обязательств</t>
  </si>
  <si>
    <t>не более 15,0</t>
  </si>
  <si>
    <t>Доля расходов на обслуживание муниципального долга в общем объеме расходов местного бюджета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</si>
  <si>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 xml:space="preserve">Подпрограмма 5 "Обеспечение реализации муниципальной программы"             </t>
  </si>
  <si>
    <t>Доля расходов  бюджета городского округа город Бор, формируемая в рамках  муниципальных программ в общем объеме расходов местного бюджета (без учета субвенций из федерального бюджета, бюджета Нижегородской области)</t>
  </si>
  <si>
    <t>Удельный вес муниципального долга по отношению к доходам местного бюджета без учета объема безвозмездных поступлений и поступлений налоговых доходов по дополнительным нормативам отчислений</t>
  </si>
  <si>
    <t>&lt;40</t>
  </si>
  <si>
    <r>
      <t xml:space="preserve">Непосредственный результат: </t>
    </r>
    <r>
      <rPr>
        <sz val="10"/>
        <rFont val="Times New Roman"/>
        <family val="1"/>
      </rPr>
      <t>Увеличение доходов бюджета городского округа город Бор на душу населения</t>
    </r>
  </si>
  <si>
    <t>--------------------------------</t>
  </si>
  <si>
    <t>&lt;*&gt; Для индикаторов (непосредственного результата), желаемой тенденцией развития которых является рост значений, абсолютное и относительное отклонение рассчитывается сравнением факта с планом (гр.7= гр.6 - гр.5; гр.8= гр.6/гр.5×100).</t>
  </si>
  <si>
    <t>+1 проверка</t>
  </si>
  <si>
    <t>102,7</t>
  </si>
  <si>
    <t xml:space="preserve">Запланировано
 на 2017 год 37 проверок. Фактически проведено 
в 2017 году 38  проверок
 (21 проверка в финансово-бюджетной сфере (в том числе 20 плановых                             и 1 внеплановая проверка), 
17 проверок в сфере закупок).
Фактическое исполнение индикатора: (38/37)*100%=102,7%.
Абсолютное отклонение составило: 38 фактические проверки – 37 проверки 
по плану = 1 проверка.
Относительное отклонение составило: (38 фактически проведенные проверки/37 проверки по плану)*100% = 102,7% 
Темп роста к уровню года, предшествующего отчетному году составляет:
0 %  - в 2016 году проведены все плановые проверки,                    в 2017 году проведены все плановые проверки. 
</t>
  </si>
  <si>
    <t>Вынесено по результатам проверок 
в 2017 году  17 предписаний, в том числе со сроком исполнения в 2017 году –    14 единиц.
Фактически исполнено в 2017 году 14 предписаний.
Фактическое исполнение индикатора: (14 исполненных предписаний / 14 вынесенных по результатам проверок предписания, подлежащих исполнению в 2017 году)* 100% = 100%, что составляет более 90% плановых;
Абсолютное отклонение составило: 14  исполненных предписаний –14 направленных предписаний, подлежащих исполнению в 2017 году =
 0 неисполненных предписаний; Относительное отклонение составило: (100 % фактического исполнения предписаний -(&gt;90 % исполнения по плану)  =  +10 %.
Выдано по результатам проверок в 2017 году  21 представление, в том числе со сроком исполнения в 2017 году – 19 единиц.
Фактически исполнено в 2017 году 19 представлений. Фактическое исполнение индикатора: (19 исполненных представлений / 19 выданных по результатам проверок представлений, подлежащих исполнению в 2017 году)* 100% = 100%, что составляет более 90% плановых;
Абсолютное отклонение составило: 19  исполненных представлений –19 выданных представлений, подлежащих исполнению в 2017 году =
 0 неисполненныхпредставлений;
Относительное отклонение составило: (100 % фактического исполнения предписаний -(&gt;90 % исполнения по плану)  =  +10 %.</t>
  </si>
  <si>
    <t>Программа реализуется в течение 2017 - 2020 годов без разделения на этапы</t>
  </si>
  <si>
    <t xml:space="preserve"> Таблица 3</t>
  </si>
  <si>
    <t>Таблица 3.  Сведения о внесенных за 2017 год изменениях в муниципальную программу</t>
  </si>
  <si>
    <t>Постановление администрации городского округа г. Бор "О внесении изменений в муниципальную программу"Управление муниципальными финансами городского округа г. Бор", утвержденную постановлением администрации городского округа г. Бор от 10.11.2016 № 5287"</t>
  </si>
  <si>
    <t>Приведение в соответствие с Решением Совета депутатов: уменьшение суммы расходов в связи с экономией (для оплаты труда сотрудников службы технического заказчика по капитальному ремонту общего имущества МКД -962,1 тыс.руб., для проведения мероприятия "День местного самоуправления"-472,5 тыс.руб.)</t>
  </si>
  <si>
    <t>Приведение в соответствие с Решением Совета депутатов: перераспределение суммы расходов между мероприятиями программы</t>
  </si>
  <si>
    <t>Приведение в соответствие с Решением Совета депутатов: уменьшение суммы расходов в связи с экономией по обслуживанию муниципального долга</t>
  </si>
  <si>
    <t>Приведение в соответствие с Решением Совета депутатов: уменьшение суммы расходов в связи с экономией (строительство 2 этапа объекта "Подъездная автодорога к зданию школы на 1000 мест с парковкой в м-не "Красногорка")</t>
  </si>
  <si>
    <t>Приведение в соответствие с Решением Совета депутатов: изменениясроков реализации программы (2017-2020 годы) и объем средств, предусмотренных в бюджете на 2018-2020 годы</t>
  </si>
  <si>
    <t>Приведение в соответствие с Решением Совета депутатов: уменьшение суммы расходов в связи с экономией средств резервного фонда</t>
  </si>
  <si>
    <t>Да-1, нет-0</t>
  </si>
  <si>
    <t>Всего расходов за счет местного бюджета :                              1 346 901 282,99   расходы местного бюджета в рамках МП :   1 242 475 513,94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</si>
  <si>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</si>
  <si>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</si>
  <si>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</si>
  <si>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</si>
  <si>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</si>
  <si>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</si>
  <si>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</si>
  <si>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</si>
  <si>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</si>
  <si>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</si>
  <si>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</si>
  <si>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</si>
  <si>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</si>
  <si>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</si>
  <si>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</si>
  <si>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</si>
  <si>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</si>
  <si>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</si>
  <si>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5.1</t>
  </si>
  <si>
    <t>5.2</t>
  </si>
  <si>
    <t>Всего расходы за счет местного бюджета                          1 346 901 282,99  расходы на обслуживание муниципального долга   637 613,68</t>
  </si>
  <si>
    <t>0,05</t>
  </si>
  <si>
    <t>14,95</t>
  </si>
  <si>
    <t>0,33</t>
  </si>
  <si>
    <t>0,4</t>
  </si>
  <si>
    <t>1,2</t>
  </si>
  <si>
    <t>52</t>
  </si>
  <si>
    <t>75,5</t>
  </si>
  <si>
    <t>Всего расходов за счет местного бюджета :                      3 169 522 390,11   расходы местного бюджета в рамках МП :     3 057 060 821,02</t>
  </si>
  <si>
    <t>менее 40%</t>
  </si>
  <si>
    <r>
      <rPr>
        <b/>
        <sz val="10"/>
        <rFont val="Times New Roman"/>
        <family val="1"/>
      </rPr>
      <t>Непосредственный результат:</t>
    </r>
    <r>
      <rPr>
        <sz val="10"/>
        <rFont val="Times New Roman"/>
        <family val="1"/>
      </rPr>
      <t xml:space="preserve"> Увеличение доходов бюджета городского округа город Бор на душу населения до 26,2 тыс. рублей</t>
    </r>
  </si>
  <si>
    <t>9,8</t>
  </si>
  <si>
    <t>8,9</t>
  </si>
  <si>
    <t>Всего бюджетных и автономных учреждений 116, Выполнившие в полном объеме муниципальное задание - 116 учреждений</t>
  </si>
  <si>
    <t>59</t>
  </si>
  <si>
    <t>Всего расходы на выполнение муниципальных заданий:  1 837 679 306,04          Всего, исходя из нормативов финансовых затрат: 1 084 293 000,00</t>
  </si>
  <si>
    <t>76</t>
  </si>
  <si>
    <t>Всего учреждений 153, имеющих результативные контракты 117 учреждений</t>
  </si>
  <si>
    <t>внешние посетители сайта в 2016 году - 1 737 посещений; в 2017 году - 1930 посещений.</t>
  </si>
  <si>
    <t>0,09</t>
  </si>
  <si>
    <t>26,1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</si>
</sst>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Alignment="1">
      <alignment horizontal="right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Alignment="1">
      <alignment horizontal="right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NumberFormat="1" applyFill="1" applyAlignment="1">
      <alignment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-fin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16" customWidth="1"/>
    <col min="2" max="2" width="23.00390625" style="27" customWidth="1"/>
    <col min="3" max="3" width="16.25390625" style="42" customWidth="1"/>
    <col min="4" max="4" width="41.625" style="16" customWidth="1"/>
    <col min="5" max="5" width="13.875" style="36" customWidth="1"/>
    <col min="6" max="6" width="14.875" style="36" customWidth="1"/>
    <col min="7" max="7" width="13.375" style="36" bestFit="1" customWidth="1"/>
    <col min="8" max="8" width="9.00390625" style="36" customWidth="1"/>
    <col min="9" max="9" width="23.375" style="16" customWidth="1"/>
    <col min="10" max="16384" width="9.125" style="16" customWidth="1"/>
  </cols>
  <sheetData>
    <row r="1" spans="6:9" ht="15.75">
      <c r="F1" s="35"/>
      <c r="G1" s="35"/>
      <c r="H1" s="35"/>
      <c r="I1" s="33" t="s">
        <v>52</v>
      </c>
    </row>
    <row r="2" ht="15.75">
      <c r="I2" s="33" t="s">
        <v>53</v>
      </c>
    </row>
    <row r="3" ht="15.75">
      <c r="I3" s="33" t="s">
        <v>54</v>
      </c>
    </row>
    <row r="4" ht="15.75">
      <c r="I4" s="33" t="s">
        <v>55</v>
      </c>
    </row>
    <row r="5" ht="15.75">
      <c r="I5" s="33" t="s">
        <v>56</v>
      </c>
    </row>
    <row r="6" spans="1:9" ht="15.75">
      <c r="A6" s="70" t="s">
        <v>57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0" t="s">
        <v>58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70" t="s">
        <v>59</v>
      </c>
      <c r="B8" s="70"/>
      <c r="C8" s="70"/>
      <c r="D8" s="70"/>
      <c r="E8" s="70"/>
      <c r="F8" s="70"/>
      <c r="G8" s="70"/>
      <c r="H8" s="70"/>
      <c r="I8" s="70"/>
    </row>
    <row r="9" spans="1:6" ht="15.75">
      <c r="A9" s="20"/>
      <c r="B9" s="20"/>
      <c r="C9" s="20"/>
      <c r="D9" s="20"/>
      <c r="E9" s="35"/>
      <c r="F9" s="35"/>
    </row>
    <row r="10" spans="1:9" ht="31.5" customHeight="1">
      <c r="A10" s="71" t="s">
        <v>60</v>
      </c>
      <c r="B10" s="71"/>
      <c r="C10" s="17"/>
      <c r="D10" s="66" t="s">
        <v>82</v>
      </c>
      <c r="E10" s="66"/>
      <c r="F10" s="66"/>
      <c r="G10" s="66"/>
      <c r="H10" s="66"/>
      <c r="I10" s="66"/>
    </row>
    <row r="11" spans="1:9" ht="31.5" customHeight="1">
      <c r="A11" s="71" t="s">
        <v>61</v>
      </c>
      <c r="B11" s="71"/>
      <c r="C11" s="17"/>
      <c r="D11" s="66" t="s">
        <v>83</v>
      </c>
      <c r="E11" s="66"/>
      <c r="F11" s="66"/>
      <c r="G11" s="66"/>
      <c r="H11" s="66"/>
      <c r="I11" s="66"/>
    </row>
    <row r="12" spans="1:9" ht="31.5" customHeight="1">
      <c r="A12" s="71" t="s">
        <v>86</v>
      </c>
      <c r="B12" s="71"/>
      <c r="C12" s="17"/>
      <c r="D12" s="66" t="s">
        <v>84</v>
      </c>
      <c r="E12" s="66"/>
      <c r="F12" s="66"/>
      <c r="G12" s="66"/>
      <c r="H12" s="66"/>
      <c r="I12" s="66"/>
    </row>
    <row r="13" spans="1:9" ht="31.5" customHeight="1">
      <c r="A13" s="71" t="s">
        <v>85</v>
      </c>
      <c r="B13" s="71"/>
      <c r="C13" s="17"/>
      <c r="D13" s="66" t="s">
        <v>136</v>
      </c>
      <c r="E13" s="66"/>
      <c r="F13" s="66"/>
      <c r="G13" s="66"/>
      <c r="H13" s="66"/>
      <c r="I13" s="66"/>
    </row>
    <row r="14" spans="1:9" s="27" customFormat="1" ht="141.75">
      <c r="A14" s="17" t="s">
        <v>6</v>
      </c>
      <c r="B14" s="17" t="s">
        <v>62</v>
      </c>
      <c r="C14" s="17" t="s">
        <v>63</v>
      </c>
      <c r="D14" s="17" t="s">
        <v>64</v>
      </c>
      <c r="E14" s="37" t="s">
        <v>65</v>
      </c>
      <c r="F14" s="37" t="s">
        <v>66</v>
      </c>
      <c r="G14" s="37" t="s">
        <v>67</v>
      </c>
      <c r="H14" s="37" t="s">
        <v>68</v>
      </c>
      <c r="I14" s="17" t="s">
        <v>69</v>
      </c>
    </row>
    <row r="15" spans="1:9" s="44" customFormat="1" ht="15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</row>
    <row r="16" spans="1:9" ht="15.75">
      <c r="A16" s="29"/>
      <c r="B16" s="29" t="s">
        <v>70</v>
      </c>
      <c r="C16" s="17" t="s">
        <v>74</v>
      </c>
      <c r="D16" s="21" t="s">
        <v>71</v>
      </c>
      <c r="E16" s="39">
        <f>E19+E28+E34</f>
        <v>26541.4</v>
      </c>
      <c r="F16" s="39">
        <f>F19+F28+F34</f>
        <v>26541.4</v>
      </c>
      <c r="G16" s="39">
        <f>G19+G28+G34</f>
        <v>26481.2</v>
      </c>
      <c r="H16" s="39">
        <f>H17</f>
        <v>99.77318453435011</v>
      </c>
      <c r="I16" s="22"/>
    </row>
    <row r="17" spans="1:9" ht="63">
      <c r="A17" s="30"/>
      <c r="B17" s="30"/>
      <c r="C17" s="17" t="s">
        <v>47</v>
      </c>
      <c r="D17" s="18" t="s">
        <v>72</v>
      </c>
      <c r="E17" s="38">
        <f>SUM(E18)</f>
        <v>26541.4</v>
      </c>
      <c r="F17" s="38">
        <f>SUM(F18)</f>
        <v>26541.4</v>
      </c>
      <c r="G17" s="38">
        <f>SUM(G18)</f>
        <v>26481.2</v>
      </c>
      <c r="H17" s="38">
        <f>SUM(H18)</f>
        <v>99.77318453435011</v>
      </c>
      <c r="I17" s="23"/>
    </row>
    <row r="18" spans="1:9" ht="31.5">
      <c r="A18" s="30"/>
      <c r="B18" s="30"/>
      <c r="C18" s="19" t="s">
        <v>47</v>
      </c>
      <c r="D18" s="24" t="s">
        <v>73</v>
      </c>
      <c r="E18" s="38">
        <v>26541.4</v>
      </c>
      <c r="F18" s="38">
        <v>26541.4</v>
      </c>
      <c r="G18" s="38">
        <v>26481.2</v>
      </c>
      <c r="H18" s="38">
        <f>G18/E18*100</f>
        <v>99.77318453435011</v>
      </c>
      <c r="I18" s="23"/>
    </row>
    <row r="19" spans="1:9" ht="15.75">
      <c r="A19" s="72" t="s">
        <v>23</v>
      </c>
      <c r="B19" s="60" t="s">
        <v>96</v>
      </c>
      <c r="C19" s="17" t="s">
        <v>75</v>
      </c>
      <c r="D19" s="21" t="s">
        <v>71</v>
      </c>
      <c r="E19" s="39">
        <f>E20</f>
        <v>6585.9</v>
      </c>
      <c r="F19" s="39">
        <f>F20</f>
        <v>6585.9</v>
      </c>
      <c r="G19" s="39">
        <f>G20</f>
        <v>6566.4</v>
      </c>
      <c r="H19" s="39">
        <f>H20</f>
        <v>99.70391290484216</v>
      </c>
      <c r="I19" s="23"/>
    </row>
    <row r="20" spans="1:9" ht="63">
      <c r="A20" s="72"/>
      <c r="B20" s="67"/>
      <c r="C20" s="17" t="s">
        <v>47</v>
      </c>
      <c r="D20" s="18" t="s">
        <v>72</v>
      </c>
      <c r="E20" s="38">
        <f>E21</f>
        <v>6585.9</v>
      </c>
      <c r="F20" s="38">
        <f>F21</f>
        <v>6585.9</v>
      </c>
      <c r="G20" s="38">
        <f>G21</f>
        <v>6566.4</v>
      </c>
      <c r="H20" s="38">
        <f>G20/E20*100</f>
        <v>99.70391290484216</v>
      </c>
      <c r="I20" s="23"/>
    </row>
    <row r="21" spans="1:9" ht="48" customHeight="1">
      <c r="A21" s="72"/>
      <c r="B21" s="67"/>
      <c r="C21" s="19" t="s">
        <v>47</v>
      </c>
      <c r="D21" s="24" t="s">
        <v>73</v>
      </c>
      <c r="E21" s="38">
        <f>E24+E27</f>
        <v>6585.9</v>
      </c>
      <c r="F21" s="38">
        <f>F24+F27</f>
        <v>6585.9</v>
      </c>
      <c r="G21" s="38">
        <f>G24+G27</f>
        <v>6566.4</v>
      </c>
      <c r="H21" s="38">
        <f>G21/E21*100</f>
        <v>99.70391290484216</v>
      </c>
      <c r="I21" s="23"/>
    </row>
    <row r="22" spans="1:9" ht="15.75">
      <c r="A22" s="68" t="s">
        <v>21</v>
      </c>
      <c r="B22" s="63" t="s">
        <v>97</v>
      </c>
      <c r="C22" s="17" t="s">
        <v>76</v>
      </c>
      <c r="D22" s="21" t="s">
        <v>71</v>
      </c>
      <c r="E22" s="39">
        <f>E23</f>
        <v>3854.4</v>
      </c>
      <c r="F22" s="39">
        <f>F23</f>
        <v>3854.4</v>
      </c>
      <c r="G22" s="39">
        <f>G23</f>
        <v>3834.9</v>
      </c>
      <c r="H22" s="39">
        <f>H23</f>
        <v>99.49408468244084</v>
      </c>
      <c r="I22" s="22"/>
    </row>
    <row r="23" spans="1:9" ht="63">
      <c r="A23" s="69"/>
      <c r="B23" s="64"/>
      <c r="C23" s="19" t="s">
        <v>47</v>
      </c>
      <c r="D23" s="18" t="s">
        <v>72</v>
      </c>
      <c r="E23" s="38">
        <f>E24</f>
        <v>3854.4</v>
      </c>
      <c r="F23" s="38">
        <f>F24</f>
        <v>3854.4</v>
      </c>
      <c r="G23" s="38">
        <f>G24</f>
        <v>3834.9</v>
      </c>
      <c r="H23" s="38">
        <f>G23/E23*100</f>
        <v>99.49408468244084</v>
      </c>
      <c r="I23" s="23"/>
    </row>
    <row r="24" spans="1:9" ht="31.5">
      <c r="A24" s="69"/>
      <c r="B24" s="64"/>
      <c r="C24" s="19" t="s">
        <v>47</v>
      </c>
      <c r="D24" s="24" t="s">
        <v>73</v>
      </c>
      <c r="E24" s="38">
        <v>3854.4</v>
      </c>
      <c r="F24" s="38">
        <v>3854.4</v>
      </c>
      <c r="G24" s="38">
        <v>3834.9</v>
      </c>
      <c r="H24" s="38">
        <f>G24/E24*100</f>
        <v>99.49408468244084</v>
      </c>
      <c r="I24" s="23"/>
    </row>
    <row r="25" spans="1:9" ht="15.75">
      <c r="A25" s="60" t="s">
        <v>22</v>
      </c>
      <c r="B25" s="63" t="s">
        <v>28</v>
      </c>
      <c r="C25" s="19" t="s">
        <v>77</v>
      </c>
      <c r="D25" s="21" t="s">
        <v>71</v>
      </c>
      <c r="E25" s="39">
        <f aca="true" t="shared" si="0" ref="E25:H26">E26</f>
        <v>2731.5</v>
      </c>
      <c r="F25" s="39">
        <f t="shared" si="0"/>
        <v>2731.5</v>
      </c>
      <c r="G25" s="39">
        <f t="shared" si="0"/>
        <v>2731.5</v>
      </c>
      <c r="H25" s="39">
        <f t="shared" si="0"/>
        <v>100</v>
      </c>
      <c r="I25" s="23"/>
    </row>
    <row r="26" spans="1:9" s="34" customFormat="1" ht="63">
      <c r="A26" s="61"/>
      <c r="B26" s="64"/>
      <c r="C26" s="19" t="s">
        <v>47</v>
      </c>
      <c r="D26" s="18" t="s">
        <v>72</v>
      </c>
      <c r="E26" s="38">
        <f t="shared" si="0"/>
        <v>2731.5</v>
      </c>
      <c r="F26" s="38">
        <f t="shared" si="0"/>
        <v>2731.5</v>
      </c>
      <c r="G26" s="38">
        <f t="shared" si="0"/>
        <v>2731.5</v>
      </c>
      <c r="H26" s="38">
        <f t="shared" si="0"/>
        <v>100</v>
      </c>
      <c r="I26" s="23"/>
    </row>
    <row r="27" spans="1:9" s="34" customFormat="1" ht="85.5" customHeight="1">
      <c r="A27" s="62"/>
      <c r="B27" s="65"/>
      <c r="C27" s="19" t="s">
        <v>47</v>
      </c>
      <c r="D27" s="24" t="s">
        <v>73</v>
      </c>
      <c r="E27" s="38">
        <v>2731.5</v>
      </c>
      <c r="F27" s="38">
        <v>2731.5</v>
      </c>
      <c r="G27" s="38">
        <v>2731.5</v>
      </c>
      <c r="H27" s="38">
        <f>G27/E27*100</f>
        <v>100</v>
      </c>
      <c r="I27" s="23"/>
    </row>
    <row r="28" spans="1:9" ht="15.75">
      <c r="A28" s="60">
        <v>2</v>
      </c>
      <c r="B28" s="60" t="s">
        <v>29</v>
      </c>
      <c r="C28" s="19" t="s">
        <v>78</v>
      </c>
      <c r="D28" s="21" t="s">
        <v>71</v>
      </c>
      <c r="E28" s="39">
        <f aca="true" t="shared" si="1" ref="E28:H29">E29</f>
        <v>677.1</v>
      </c>
      <c r="F28" s="39">
        <f t="shared" si="1"/>
        <v>677.1</v>
      </c>
      <c r="G28" s="39">
        <f t="shared" si="1"/>
        <v>637.6</v>
      </c>
      <c r="H28" s="39">
        <f t="shared" si="1"/>
        <v>94.16629744498597</v>
      </c>
      <c r="I28" s="23"/>
    </row>
    <row r="29" spans="1:9" s="34" customFormat="1" ht="63">
      <c r="A29" s="61"/>
      <c r="B29" s="61"/>
      <c r="C29" s="19" t="s">
        <v>47</v>
      </c>
      <c r="D29" s="18" t="s">
        <v>72</v>
      </c>
      <c r="E29" s="38">
        <f t="shared" si="1"/>
        <v>677.1</v>
      </c>
      <c r="F29" s="38">
        <f t="shared" si="1"/>
        <v>677.1</v>
      </c>
      <c r="G29" s="38">
        <f t="shared" si="1"/>
        <v>637.6</v>
      </c>
      <c r="H29" s="38">
        <f t="shared" si="1"/>
        <v>94.16629744498597</v>
      </c>
      <c r="I29" s="23"/>
    </row>
    <row r="30" spans="1:9" s="34" customFormat="1" ht="31.5">
      <c r="A30" s="62"/>
      <c r="B30" s="62"/>
      <c r="C30" s="19" t="s">
        <v>47</v>
      </c>
      <c r="D30" s="24" t="s">
        <v>73</v>
      </c>
      <c r="E30" s="38">
        <v>677.1</v>
      </c>
      <c r="F30" s="38">
        <v>677.1</v>
      </c>
      <c r="G30" s="38">
        <f>G33</f>
        <v>637.6</v>
      </c>
      <c r="H30" s="38">
        <f>H33</f>
        <v>94.16629744498597</v>
      </c>
      <c r="I30" s="23"/>
    </row>
    <row r="31" spans="1:9" ht="15.75">
      <c r="A31" s="60" t="s">
        <v>24</v>
      </c>
      <c r="B31" s="63" t="s">
        <v>30</v>
      </c>
      <c r="C31" s="19" t="s">
        <v>79</v>
      </c>
      <c r="D31" s="21" t="s">
        <v>71</v>
      </c>
      <c r="E31" s="39">
        <f aca="true" t="shared" si="2" ref="E31:H32">E32</f>
        <v>677.1</v>
      </c>
      <c r="F31" s="39">
        <f t="shared" si="2"/>
        <v>677.1</v>
      </c>
      <c r="G31" s="39">
        <f t="shared" si="2"/>
        <v>637.6</v>
      </c>
      <c r="H31" s="39">
        <f t="shared" si="2"/>
        <v>94.16629744498597</v>
      </c>
      <c r="I31" s="23"/>
    </row>
    <row r="32" spans="1:9" s="34" customFormat="1" ht="63">
      <c r="A32" s="61"/>
      <c r="B32" s="64"/>
      <c r="C32" s="19" t="s">
        <v>47</v>
      </c>
      <c r="D32" s="18" t="s">
        <v>72</v>
      </c>
      <c r="E32" s="38">
        <f t="shared" si="2"/>
        <v>677.1</v>
      </c>
      <c r="F32" s="38">
        <f t="shared" si="2"/>
        <v>677.1</v>
      </c>
      <c r="G32" s="38">
        <f t="shared" si="2"/>
        <v>637.6</v>
      </c>
      <c r="H32" s="38">
        <f t="shared" si="2"/>
        <v>94.16629744498597</v>
      </c>
      <c r="I32" s="23"/>
    </row>
    <row r="33" spans="1:9" s="34" customFormat="1" ht="31.5">
      <c r="A33" s="62"/>
      <c r="B33" s="65"/>
      <c r="C33" s="19" t="s">
        <v>47</v>
      </c>
      <c r="D33" s="24" t="s">
        <v>73</v>
      </c>
      <c r="E33" s="38">
        <v>677.1</v>
      </c>
      <c r="F33" s="38">
        <v>677.1</v>
      </c>
      <c r="G33" s="38">
        <v>637.6</v>
      </c>
      <c r="H33" s="38">
        <f>G33/E33*100</f>
        <v>94.16629744498597</v>
      </c>
      <c r="I33" s="23"/>
    </row>
    <row r="34" spans="1:9" ht="15.75">
      <c r="A34" s="60">
        <v>3</v>
      </c>
      <c r="B34" s="60" t="s">
        <v>31</v>
      </c>
      <c r="C34" s="19" t="s">
        <v>80</v>
      </c>
      <c r="D34" s="21" t="s">
        <v>71</v>
      </c>
      <c r="E34" s="39">
        <f aca="true" t="shared" si="3" ref="E34:H35">E35</f>
        <v>19278.4</v>
      </c>
      <c r="F34" s="39">
        <f t="shared" si="3"/>
        <v>19278.4</v>
      </c>
      <c r="G34" s="39">
        <f t="shared" si="3"/>
        <v>19277.2</v>
      </c>
      <c r="H34" s="39">
        <f t="shared" si="3"/>
        <v>99.99377541704706</v>
      </c>
      <c r="I34" s="23"/>
    </row>
    <row r="35" spans="1:9" s="34" customFormat="1" ht="63">
      <c r="A35" s="61"/>
      <c r="B35" s="61"/>
      <c r="C35" s="19" t="s">
        <v>47</v>
      </c>
      <c r="D35" s="18" t="s">
        <v>72</v>
      </c>
      <c r="E35" s="38">
        <f t="shared" si="3"/>
        <v>19278.4</v>
      </c>
      <c r="F35" s="38">
        <f t="shared" si="3"/>
        <v>19278.4</v>
      </c>
      <c r="G35" s="38">
        <f t="shared" si="3"/>
        <v>19277.2</v>
      </c>
      <c r="H35" s="38">
        <f t="shared" si="3"/>
        <v>99.99377541704706</v>
      </c>
      <c r="I35" s="23"/>
    </row>
    <row r="36" spans="1:9" s="34" customFormat="1" ht="31.5">
      <c r="A36" s="62"/>
      <c r="B36" s="62"/>
      <c r="C36" s="19" t="s">
        <v>47</v>
      </c>
      <c r="D36" s="24" t="s">
        <v>73</v>
      </c>
      <c r="E36" s="38">
        <f>E39</f>
        <v>19278.4</v>
      </c>
      <c r="F36" s="38">
        <f>F39</f>
        <v>19278.4</v>
      </c>
      <c r="G36" s="38">
        <f>G39</f>
        <v>19277.2</v>
      </c>
      <c r="H36" s="38">
        <f>H39</f>
        <v>99.99377541704706</v>
      </c>
      <c r="I36" s="23"/>
    </row>
    <row r="37" spans="1:9" ht="15.75">
      <c r="A37" s="60" t="s">
        <v>25</v>
      </c>
      <c r="B37" s="63" t="s">
        <v>95</v>
      </c>
      <c r="C37" s="19" t="s">
        <v>81</v>
      </c>
      <c r="D37" s="21" t="s">
        <v>71</v>
      </c>
      <c r="E37" s="39">
        <f aca="true" t="shared" si="4" ref="E37:H38">E38</f>
        <v>19278.4</v>
      </c>
      <c r="F37" s="39">
        <f t="shared" si="4"/>
        <v>19278.4</v>
      </c>
      <c r="G37" s="39">
        <f t="shared" si="4"/>
        <v>19277.2</v>
      </c>
      <c r="H37" s="39">
        <f t="shared" si="4"/>
        <v>99.99377541704706</v>
      </c>
      <c r="I37" s="23"/>
    </row>
    <row r="38" spans="1:9" ht="63">
      <c r="A38" s="61"/>
      <c r="B38" s="64"/>
      <c r="C38" s="41" t="s">
        <v>47</v>
      </c>
      <c r="D38" s="18" t="s">
        <v>72</v>
      </c>
      <c r="E38" s="38">
        <f t="shared" si="4"/>
        <v>19278.4</v>
      </c>
      <c r="F38" s="38">
        <f t="shared" si="4"/>
        <v>19278.4</v>
      </c>
      <c r="G38" s="38">
        <f t="shared" si="4"/>
        <v>19277.2</v>
      </c>
      <c r="H38" s="38">
        <f t="shared" si="4"/>
        <v>99.99377541704706</v>
      </c>
      <c r="I38" s="25"/>
    </row>
    <row r="39" spans="1:9" ht="31.5">
      <c r="A39" s="31"/>
      <c r="B39" s="65"/>
      <c r="C39" s="41" t="s">
        <v>47</v>
      </c>
      <c r="D39" s="24" t="s">
        <v>73</v>
      </c>
      <c r="E39" s="38">
        <v>19278.4</v>
      </c>
      <c r="F39" s="38">
        <v>19278.4</v>
      </c>
      <c r="G39" s="38">
        <v>19277.2</v>
      </c>
      <c r="H39" s="38">
        <f>G39/E39*100</f>
        <v>99.99377541704706</v>
      </c>
      <c r="I39" s="26"/>
    </row>
    <row r="41" spans="1:9" ht="12.75" customHeight="1">
      <c r="A41" s="32"/>
      <c r="B41" s="32"/>
      <c r="C41" s="43"/>
      <c r="D41" s="32"/>
      <c r="E41" s="40"/>
      <c r="F41" s="40"/>
      <c r="G41" s="40"/>
      <c r="H41" s="40"/>
      <c r="I41" s="32"/>
    </row>
  </sheetData>
  <sheetProtection/>
  <mergeCells count="25">
    <mergeCell ref="B37:B39"/>
    <mergeCell ref="A37:A38"/>
    <mergeCell ref="A10:B10"/>
    <mergeCell ref="A11:B11"/>
    <mergeCell ref="A12:B12"/>
    <mergeCell ref="A13:B13"/>
    <mergeCell ref="A34:A36"/>
    <mergeCell ref="B34:B36"/>
    <mergeCell ref="A19:A21"/>
    <mergeCell ref="B25:B27"/>
    <mergeCell ref="A6:I6"/>
    <mergeCell ref="A8:I8"/>
    <mergeCell ref="A7:I7"/>
    <mergeCell ref="D13:I13"/>
    <mergeCell ref="A28:A30"/>
    <mergeCell ref="B28:B30"/>
    <mergeCell ref="A31:A33"/>
    <mergeCell ref="B31:B33"/>
    <mergeCell ref="D10:I10"/>
    <mergeCell ref="D11:I11"/>
    <mergeCell ref="D12:I12"/>
    <mergeCell ref="B19:B21"/>
    <mergeCell ref="A22:A24"/>
    <mergeCell ref="B22:B24"/>
    <mergeCell ref="A25:A27"/>
  </mergeCells>
  <printOptions/>
  <pageMargins left="0.7480314960629921" right="0.35433070866141736" top="0.3937007874015748" bottom="0" header="0.5118110236220472" footer="0.5118110236220472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1">
      <selection activeCell="J15" sqref="J15"/>
    </sheetView>
  </sheetViews>
  <sheetFormatPr defaultColWidth="9.00390625" defaultRowHeight="12.75"/>
  <cols>
    <col min="1" max="1" width="6.625" style="53" customWidth="1"/>
    <col min="2" max="2" width="35.125" style="16" customWidth="1"/>
    <col min="3" max="3" width="9.875" style="16" customWidth="1"/>
    <col min="4" max="4" width="13.25390625" style="16" customWidth="1"/>
    <col min="5" max="5" width="10.875" style="16" customWidth="1"/>
    <col min="6" max="6" width="11.00390625" style="16" customWidth="1"/>
    <col min="7" max="8" width="9.125" style="16" customWidth="1"/>
    <col min="9" max="9" width="12.375" style="16" customWidth="1"/>
    <col min="10" max="10" width="45.00390625" style="16" customWidth="1"/>
    <col min="11" max="16384" width="9.125" style="16" customWidth="1"/>
  </cols>
  <sheetData>
    <row r="1" spans="2:10" ht="15.75">
      <c r="B1" s="45"/>
      <c r="C1" s="45"/>
      <c r="D1" s="45"/>
      <c r="E1" s="45"/>
      <c r="J1" s="33" t="s">
        <v>87</v>
      </c>
    </row>
    <row r="2" spans="2:10" ht="15.75">
      <c r="B2" s="45"/>
      <c r="C2" s="45"/>
      <c r="D2" s="45"/>
      <c r="E2" s="45"/>
      <c r="J2" s="33" t="s">
        <v>53</v>
      </c>
    </row>
    <row r="3" spans="2:10" ht="15.75">
      <c r="B3" s="45"/>
      <c r="C3" s="45"/>
      <c r="D3" s="45"/>
      <c r="E3" s="45"/>
      <c r="J3" s="33" t="s">
        <v>54</v>
      </c>
    </row>
    <row r="4" spans="2:10" ht="15.75">
      <c r="B4" s="45"/>
      <c r="C4" s="45"/>
      <c r="D4" s="45"/>
      <c r="E4" s="45"/>
      <c r="J4" s="33" t="s">
        <v>55</v>
      </c>
    </row>
    <row r="5" spans="2:10" ht="15.75">
      <c r="B5" s="45"/>
      <c r="C5" s="45"/>
      <c r="D5" s="45"/>
      <c r="E5" s="45"/>
      <c r="J5" s="33" t="s">
        <v>56</v>
      </c>
    </row>
    <row r="7" spans="1:10" ht="15.75">
      <c r="A7" s="70" t="s">
        <v>88</v>
      </c>
      <c r="B7" s="70"/>
      <c r="C7" s="70"/>
      <c r="D7" s="70"/>
      <c r="E7" s="70"/>
      <c r="F7" s="70"/>
      <c r="G7" s="70"/>
      <c r="H7" s="70"/>
      <c r="I7" s="70"/>
      <c r="J7" s="70"/>
    </row>
    <row r="9" spans="1:10" ht="72.75" customHeight="1">
      <c r="A9" s="83" t="s">
        <v>6</v>
      </c>
      <c r="B9" s="77" t="s">
        <v>89</v>
      </c>
      <c r="C9" s="77" t="s">
        <v>15</v>
      </c>
      <c r="D9" s="87" t="s">
        <v>90</v>
      </c>
      <c r="E9" s="88"/>
      <c r="F9" s="88"/>
      <c r="G9" s="77" t="s">
        <v>91</v>
      </c>
      <c r="H9" s="80" t="s">
        <v>92</v>
      </c>
      <c r="I9" s="77" t="s">
        <v>27</v>
      </c>
      <c r="J9" s="77" t="s">
        <v>93</v>
      </c>
    </row>
    <row r="10" spans="1:10" ht="12.75">
      <c r="A10" s="84"/>
      <c r="B10" s="78"/>
      <c r="C10" s="78"/>
      <c r="D10" s="77" t="s">
        <v>39</v>
      </c>
      <c r="E10" s="87" t="s">
        <v>16</v>
      </c>
      <c r="F10" s="88"/>
      <c r="G10" s="78"/>
      <c r="H10" s="81"/>
      <c r="I10" s="78"/>
      <c r="J10" s="78"/>
    </row>
    <row r="11" spans="1:10" ht="70.5" customHeight="1">
      <c r="A11" s="85"/>
      <c r="B11" s="79"/>
      <c r="C11" s="79"/>
      <c r="D11" s="79"/>
      <c r="E11" s="2" t="s">
        <v>17</v>
      </c>
      <c r="F11" s="1" t="s">
        <v>26</v>
      </c>
      <c r="G11" s="79"/>
      <c r="H11" s="82"/>
      <c r="I11" s="79"/>
      <c r="J11" s="79"/>
    </row>
    <row r="12" spans="1:10" ht="27" customHeight="1">
      <c r="A12" s="55" t="s">
        <v>7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8</v>
      </c>
      <c r="I12" s="2" t="s">
        <v>101</v>
      </c>
      <c r="J12" s="2" t="s">
        <v>9</v>
      </c>
    </row>
    <row r="13" spans="1:10" ht="25.5" customHeight="1">
      <c r="A13" s="56"/>
      <c r="B13" s="89" t="s">
        <v>94</v>
      </c>
      <c r="C13" s="89"/>
      <c r="D13" s="89"/>
      <c r="E13" s="89"/>
      <c r="F13" s="89"/>
      <c r="G13" s="89"/>
      <c r="H13" s="89"/>
      <c r="I13" s="89"/>
      <c r="J13" s="89"/>
    </row>
    <row r="14" spans="1:10" ht="89.25">
      <c r="A14" s="2">
        <v>1</v>
      </c>
      <c r="B14" s="6" t="s">
        <v>98</v>
      </c>
      <c r="C14" s="4" t="s">
        <v>19</v>
      </c>
      <c r="D14" s="4">
        <v>93</v>
      </c>
      <c r="E14" s="4">
        <v>85</v>
      </c>
      <c r="F14" s="4">
        <v>96</v>
      </c>
      <c r="G14" s="13">
        <f>F14-E14</f>
        <v>11</v>
      </c>
      <c r="H14" s="13">
        <f>F14/E14*100</f>
        <v>112.94117647058823</v>
      </c>
      <c r="I14" s="13">
        <f>((F14-D14)/D14)*100</f>
        <v>3.225806451612903</v>
      </c>
      <c r="J14" s="7" t="s">
        <v>176</v>
      </c>
    </row>
    <row r="15" spans="1:10" ht="76.5">
      <c r="A15" s="2">
        <v>2</v>
      </c>
      <c r="B15" s="6" t="s">
        <v>99</v>
      </c>
      <c r="C15" s="4" t="s">
        <v>19</v>
      </c>
      <c r="D15" s="4">
        <v>11.6</v>
      </c>
      <c r="E15" s="4" t="s">
        <v>177</v>
      </c>
      <c r="F15" s="4">
        <v>21.3</v>
      </c>
      <c r="G15" s="13"/>
      <c r="H15" s="13"/>
      <c r="I15" s="13">
        <f>((F15-D15)/D15)*100</f>
        <v>83.62068965517243</v>
      </c>
      <c r="J15" s="46"/>
    </row>
    <row r="16" spans="1:10" ht="51">
      <c r="A16" s="2">
        <v>3</v>
      </c>
      <c r="B16" s="6" t="s">
        <v>178</v>
      </c>
      <c r="C16" s="4" t="s">
        <v>18</v>
      </c>
      <c r="D16" s="4">
        <v>26.1</v>
      </c>
      <c r="E16" s="4">
        <v>26.1</v>
      </c>
      <c r="F16" s="4">
        <v>26.1</v>
      </c>
      <c r="G16" s="13">
        <f>F16-E16</f>
        <v>0</v>
      </c>
      <c r="H16" s="13">
        <f>F16/E16*100</f>
        <v>100</v>
      </c>
      <c r="I16" s="13">
        <f>((F16-D16)/D16)*100</f>
        <v>0</v>
      </c>
      <c r="J16" s="5"/>
    </row>
    <row r="17" spans="1:10" ht="25.5" customHeight="1">
      <c r="A17" s="56"/>
      <c r="B17" s="90" t="s">
        <v>10</v>
      </c>
      <c r="C17" s="91"/>
      <c r="D17" s="91"/>
      <c r="E17" s="91"/>
      <c r="F17" s="91"/>
      <c r="G17" s="91"/>
      <c r="H17" s="91"/>
      <c r="I17" s="91"/>
      <c r="J17" s="92"/>
    </row>
    <row r="18" spans="1:10" ht="63.75">
      <c r="A18" s="2" t="s">
        <v>148</v>
      </c>
      <c r="B18" s="6" t="s">
        <v>102</v>
      </c>
      <c r="C18" s="4" t="s">
        <v>19</v>
      </c>
      <c r="D18" s="7">
        <v>100</v>
      </c>
      <c r="E18" s="7">
        <v>100</v>
      </c>
      <c r="F18" s="7">
        <v>100</v>
      </c>
      <c r="G18" s="14">
        <v>0</v>
      </c>
      <c r="H18" s="13">
        <f>F18/E18</f>
        <v>1</v>
      </c>
      <c r="I18" s="15" t="s">
        <v>48</v>
      </c>
      <c r="J18" s="7"/>
    </row>
    <row r="19" spans="1:10" ht="63.75">
      <c r="A19" s="2" t="s">
        <v>149</v>
      </c>
      <c r="B19" s="8" t="s">
        <v>103</v>
      </c>
      <c r="C19" s="4" t="s">
        <v>19</v>
      </c>
      <c r="D19" s="2" t="s">
        <v>173</v>
      </c>
      <c r="E19" s="2" t="s">
        <v>49</v>
      </c>
      <c r="F19" s="2" t="s">
        <v>172</v>
      </c>
      <c r="G19" s="14">
        <f>3-F19</f>
        <v>2.6</v>
      </c>
      <c r="H19" s="14">
        <f>F19/3*100</f>
        <v>13.333333333333334</v>
      </c>
      <c r="I19" s="14">
        <f>((F19-D19)/D19)*100</f>
        <v>-66.66666666666666</v>
      </c>
      <c r="J19" s="7"/>
    </row>
    <row r="20" spans="1:10" ht="89.25">
      <c r="A20" s="2" t="s">
        <v>150</v>
      </c>
      <c r="B20" s="8" t="s">
        <v>104</v>
      </c>
      <c r="C20" s="4" t="s">
        <v>19</v>
      </c>
      <c r="D20" s="2" t="s">
        <v>105</v>
      </c>
      <c r="E20" s="2" t="s">
        <v>179</v>
      </c>
      <c r="F20" s="2" t="s">
        <v>180</v>
      </c>
      <c r="G20" s="14">
        <f>F20-E20</f>
        <v>-0.9000000000000004</v>
      </c>
      <c r="H20" s="15" t="s">
        <v>48</v>
      </c>
      <c r="I20" s="15" t="s">
        <v>48</v>
      </c>
      <c r="J20" s="7"/>
    </row>
    <row r="21" spans="1:10" ht="38.25">
      <c r="A21" s="2" t="s">
        <v>151</v>
      </c>
      <c r="B21" s="8" t="s">
        <v>106</v>
      </c>
      <c r="C21" s="4" t="s">
        <v>19</v>
      </c>
      <c r="D21" s="2" t="s">
        <v>11</v>
      </c>
      <c r="E21" s="2" t="s">
        <v>11</v>
      </c>
      <c r="F21" s="2" t="s">
        <v>11</v>
      </c>
      <c r="G21" s="14">
        <v>0</v>
      </c>
      <c r="H21" s="15" t="s">
        <v>48</v>
      </c>
      <c r="I21" s="15" t="s">
        <v>48</v>
      </c>
      <c r="J21" s="7"/>
    </row>
    <row r="22" spans="1:10" ht="49.5" customHeight="1">
      <c r="A22" s="2" t="s">
        <v>152</v>
      </c>
      <c r="B22" s="8" t="s">
        <v>107</v>
      </c>
      <c r="C22" s="2" t="s">
        <v>18</v>
      </c>
      <c r="D22" s="2" t="s">
        <v>11</v>
      </c>
      <c r="E22" s="2" t="s">
        <v>11</v>
      </c>
      <c r="F22" s="2" t="s">
        <v>11</v>
      </c>
      <c r="G22" s="14">
        <v>0</v>
      </c>
      <c r="H22" s="15" t="s">
        <v>48</v>
      </c>
      <c r="I22" s="15" t="s">
        <v>48</v>
      </c>
      <c r="J22" s="7"/>
    </row>
    <row r="23" spans="1:10" ht="51">
      <c r="A23" s="2" t="s">
        <v>153</v>
      </c>
      <c r="B23" s="8" t="s">
        <v>108</v>
      </c>
      <c r="C23" s="4" t="s">
        <v>19</v>
      </c>
      <c r="D23" s="2" t="s">
        <v>20</v>
      </c>
      <c r="E23" s="2" t="s">
        <v>20</v>
      </c>
      <c r="F23" s="2" t="s">
        <v>20</v>
      </c>
      <c r="G23" s="14">
        <v>0</v>
      </c>
      <c r="H23" s="15" t="s">
        <v>48</v>
      </c>
      <c r="I23" s="15" t="s">
        <v>48</v>
      </c>
      <c r="J23" s="7"/>
    </row>
    <row r="24" spans="1:10" ht="41.25" customHeight="1">
      <c r="A24" s="2" t="s">
        <v>154</v>
      </c>
      <c r="B24" s="8" t="s">
        <v>109</v>
      </c>
      <c r="C24" s="2"/>
      <c r="D24" s="2" t="s">
        <v>11</v>
      </c>
      <c r="E24" s="2" t="s">
        <v>11</v>
      </c>
      <c r="F24" s="2" t="s">
        <v>11</v>
      </c>
      <c r="G24" s="14">
        <v>0</v>
      </c>
      <c r="H24" s="15" t="s">
        <v>48</v>
      </c>
      <c r="I24" s="15" t="s">
        <v>48</v>
      </c>
      <c r="J24" s="7"/>
    </row>
    <row r="25" spans="1:10" ht="76.5">
      <c r="A25" s="2"/>
      <c r="B25" s="10" t="s">
        <v>32</v>
      </c>
      <c r="C25" s="4" t="s">
        <v>146</v>
      </c>
      <c r="D25" s="2" t="s">
        <v>7</v>
      </c>
      <c r="E25" s="2" t="s">
        <v>7</v>
      </c>
      <c r="F25" s="2" t="s">
        <v>7</v>
      </c>
      <c r="G25" s="15" t="s">
        <v>48</v>
      </c>
      <c r="H25" s="15" t="s">
        <v>48</v>
      </c>
      <c r="I25" s="15" t="s">
        <v>48</v>
      </c>
      <c r="J25" s="7"/>
    </row>
    <row r="26" spans="1:10" ht="76.5">
      <c r="A26" s="2"/>
      <c r="B26" s="3" t="s">
        <v>33</v>
      </c>
      <c r="C26" s="4" t="s">
        <v>146</v>
      </c>
      <c r="D26" s="2" t="s">
        <v>7</v>
      </c>
      <c r="E26" s="2" t="s">
        <v>7</v>
      </c>
      <c r="F26" s="2" t="s">
        <v>7</v>
      </c>
      <c r="G26" s="15" t="s">
        <v>48</v>
      </c>
      <c r="H26" s="15" t="s">
        <v>48</v>
      </c>
      <c r="I26" s="15" t="s">
        <v>48</v>
      </c>
      <c r="J26" s="7"/>
    </row>
    <row r="27" spans="1:10" ht="20.25" customHeight="1">
      <c r="A27" s="55"/>
      <c r="B27" s="73" t="s">
        <v>12</v>
      </c>
      <c r="C27" s="74"/>
      <c r="D27" s="74"/>
      <c r="E27" s="74"/>
      <c r="F27" s="74"/>
      <c r="G27" s="74"/>
      <c r="H27" s="74"/>
      <c r="I27" s="74"/>
      <c r="J27" s="74"/>
    </row>
    <row r="28" spans="1:10" ht="51">
      <c r="A28" s="2" t="s">
        <v>155</v>
      </c>
      <c r="B28" s="8" t="s">
        <v>110</v>
      </c>
      <c r="C28" s="4" t="s">
        <v>19</v>
      </c>
      <c r="D28" s="4">
        <v>93</v>
      </c>
      <c r="E28" s="4">
        <v>85</v>
      </c>
      <c r="F28" s="4">
        <v>92</v>
      </c>
      <c r="G28" s="13">
        <f>F28-E28</f>
        <v>7</v>
      </c>
      <c r="H28" s="13">
        <f>F28/E28*100</f>
        <v>108.23529411764706</v>
      </c>
      <c r="I28" s="13">
        <f>((D28-F28)/D28)*100</f>
        <v>1.0752688172043012</v>
      </c>
      <c r="J28" s="7" t="s">
        <v>147</v>
      </c>
    </row>
    <row r="29" spans="1:10" ht="89.25">
      <c r="A29" s="2" t="s">
        <v>156</v>
      </c>
      <c r="B29" s="11" t="s">
        <v>111</v>
      </c>
      <c r="C29" s="4" t="s">
        <v>19</v>
      </c>
      <c r="D29" s="2" t="s">
        <v>20</v>
      </c>
      <c r="E29" s="2" t="s">
        <v>20</v>
      </c>
      <c r="F29" s="2" t="s">
        <v>20</v>
      </c>
      <c r="G29" s="13">
        <f>F29-E29</f>
        <v>0</v>
      </c>
      <c r="H29" s="13">
        <f>F29/E29*100</f>
        <v>100</v>
      </c>
      <c r="I29" s="12" t="s">
        <v>48</v>
      </c>
      <c r="J29" s="7" t="s">
        <v>181</v>
      </c>
    </row>
    <row r="30" spans="1:10" ht="127.5">
      <c r="A30" s="2" t="s">
        <v>157</v>
      </c>
      <c r="B30" s="11" t="s">
        <v>112</v>
      </c>
      <c r="C30" s="4" t="s">
        <v>19</v>
      </c>
      <c r="D30" s="2" t="s">
        <v>11</v>
      </c>
      <c r="E30" s="2" t="s">
        <v>113</v>
      </c>
      <c r="F30" s="2" t="s">
        <v>11</v>
      </c>
      <c r="G30" s="12" t="s">
        <v>48</v>
      </c>
      <c r="H30" s="12" t="s">
        <v>48</v>
      </c>
      <c r="I30" s="12" t="s">
        <v>48</v>
      </c>
      <c r="J30" s="7"/>
    </row>
    <row r="31" spans="1:10" ht="102">
      <c r="A31" s="2" t="s">
        <v>158</v>
      </c>
      <c r="B31" s="11" t="s">
        <v>114</v>
      </c>
      <c r="C31" s="4" t="s">
        <v>19</v>
      </c>
      <c r="D31" s="2" t="s">
        <v>174</v>
      </c>
      <c r="E31" s="2" t="s">
        <v>115</v>
      </c>
      <c r="F31" s="2" t="s">
        <v>182</v>
      </c>
      <c r="G31" s="14">
        <f>E31-F31</f>
        <v>6</v>
      </c>
      <c r="H31" s="14">
        <f>F31/E31*100</f>
        <v>90.76923076923077</v>
      </c>
      <c r="I31" s="14">
        <f>F31/D31*100</f>
        <v>113.46153846153845</v>
      </c>
      <c r="J31" s="7" t="s">
        <v>183</v>
      </c>
    </row>
    <row r="32" spans="1:10" ht="178.5">
      <c r="A32" s="2" t="s">
        <v>159</v>
      </c>
      <c r="B32" s="11" t="s">
        <v>116</v>
      </c>
      <c r="C32" s="4" t="s">
        <v>19</v>
      </c>
      <c r="D32" s="2" t="s">
        <v>175</v>
      </c>
      <c r="E32" s="2" t="s">
        <v>50</v>
      </c>
      <c r="F32" s="2" t="s">
        <v>184</v>
      </c>
      <c r="G32" s="14">
        <f>F32-E32</f>
        <v>-14</v>
      </c>
      <c r="H32" s="14">
        <f>F32/E32*100</f>
        <v>84.44444444444444</v>
      </c>
      <c r="I32" s="14">
        <f>G32/F32*100</f>
        <v>-18.421052631578945</v>
      </c>
      <c r="J32" s="7" t="s">
        <v>185</v>
      </c>
    </row>
    <row r="33" spans="1:10" ht="114.75">
      <c r="A33" s="2" t="s">
        <v>160</v>
      </c>
      <c r="B33" s="11" t="s">
        <v>117</v>
      </c>
      <c r="C33" s="4" t="s">
        <v>19</v>
      </c>
      <c r="D33" s="2" t="s">
        <v>20</v>
      </c>
      <c r="E33" s="2" t="s">
        <v>20</v>
      </c>
      <c r="F33" s="2" t="s">
        <v>20</v>
      </c>
      <c r="G33" s="14">
        <v>0</v>
      </c>
      <c r="H33" s="14">
        <f>F33/E33*100</f>
        <v>100</v>
      </c>
      <c r="I33" s="14">
        <f>G33/F33*100</f>
        <v>0</v>
      </c>
      <c r="J33" s="7"/>
    </row>
    <row r="34" spans="1:10" ht="114.75">
      <c r="A34" s="2" t="s">
        <v>161</v>
      </c>
      <c r="B34" s="9" t="s">
        <v>118</v>
      </c>
      <c r="C34" s="4" t="s">
        <v>19</v>
      </c>
      <c r="D34" s="2" t="s">
        <v>100</v>
      </c>
      <c r="E34" s="2" t="s">
        <v>9</v>
      </c>
      <c r="F34" s="2" t="s">
        <v>9</v>
      </c>
      <c r="G34" s="13">
        <f>F34-E34</f>
        <v>0</v>
      </c>
      <c r="H34" s="13">
        <f>F34/E34*100</f>
        <v>100</v>
      </c>
      <c r="I34" s="14">
        <f>G34/F34*100</f>
        <v>0</v>
      </c>
      <c r="J34" s="7" t="s">
        <v>186</v>
      </c>
    </row>
    <row r="35" spans="1:10" ht="76.5" customHeight="1">
      <c r="A35" s="2"/>
      <c r="B35" s="10" t="s">
        <v>34</v>
      </c>
      <c r="C35" s="4" t="s">
        <v>146</v>
      </c>
      <c r="D35" s="2" t="s">
        <v>7</v>
      </c>
      <c r="E35" s="2" t="s">
        <v>7</v>
      </c>
      <c r="F35" s="2" t="s">
        <v>7</v>
      </c>
      <c r="G35" s="2" t="s">
        <v>48</v>
      </c>
      <c r="H35" s="2" t="s">
        <v>48</v>
      </c>
      <c r="I35" s="2" t="s">
        <v>48</v>
      </c>
      <c r="J35" s="7"/>
    </row>
    <row r="36" spans="1:10" ht="51">
      <c r="A36" s="2"/>
      <c r="B36" s="10" t="s">
        <v>35</v>
      </c>
      <c r="C36" s="4" t="s">
        <v>146</v>
      </c>
      <c r="D36" s="2" t="s">
        <v>100</v>
      </c>
      <c r="E36" s="2" t="s">
        <v>7</v>
      </c>
      <c r="F36" s="2" t="s">
        <v>7</v>
      </c>
      <c r="G36" s="2" t="s">
        <v>48</v>
      </c>
      <c r="H36" s="2" t="s">
        <v>48</v>
      </c>
      <c r="I36" s="2" t="s">
        <v>48</v>
      </c>
      <c r="J36" s="7"/>
    </row>
    <row r="37" spans="1:10" ht="63.75">
      <c r="A37" s="2"/>
      <c r="B37" s="10" t="s">
        <v>36</v>
      </c>
      <c r="C37" s="4" t="s">
        <v>146</v>
      </c>
      <c r="D37" s="2" t="s">
        <v>100</v>
      </c>
      <c r="E37" s="2" t="s">
        <v>7</v>
      </c>
      <c r="F37" s="2" t="s">
        <v>7</v>
      </c>
      <c r="G37" s="2" t="s">
        <v>48</v>
      </c>
      <c r="H37" s="2" t="s">
        <v>48</v>
      </c>
      <c r="I37" s="2" t="s">
        <v>48</v>
      </c>
      <c r="J37" s="7"/>
    </row>
    <row r="38" spans="1:10" ht="63.75">
      <c r="A38" s="55"/>
      <c r="B38" s="3" t="s">
        <v>119</v>
      </c>
      <c r="C38" s="4" t="s">
        <v>146</v>
      </c>
      <c r="D38" s="2" t="s">
        <v>100</v>
      </c>
      <c r="E38" s="2" t="s">
        <v>7</v>
      </c>
      <c r="F38" s="2"/>
      <c r="G38" s="2"/>
      <c r="H38" s="2"/>
      <c r="I38" s="2"/>
      <c r="J38" s="7"/>
    </row>
    <row r="39" spans="1:10" ht="23.25" customHeight="1">
      <c r="A39" s="54"/>
      <c r="B39" s="86" t="s">
        <v>13</v>
      </c>
      <c r="C39" s="86"/>
      <c r="D39" s="86"/>
      <c r="E39" s="86"/>
      <c r="F39" s="86"/>
      <c r="G39" s="86"/>
      <c r="H39" s="86"/>
      <c r="I39" s="86"/>
      <c r="J39" s="86"/>
    </row>
    <row r="40" spans="1:10" ht="255">
      <c r="A40" s="2" t="s">
        <v>162</v>
      </c>
      <c r="B40" s="8" t="s">
        <v>120</v>
      </c>
      <c r="C40" s="4" t="s">
        <v>19</v>
      </c>
      <c r="D40" s="2" t="s">
        <v>20</v>
      </c>
      <c r="E40" s="2" t="s">
        <v>20</v>
      </c>
      <c r="F40" s="2" t="s">
        <v>20</v>
      </c>
      <c r="G40" s="2" t="s">
        <v>132</v>
      </c>
      <c r="H40" s="2" t="s">
        <v>133</v>
      </c>
      <c r="I40" s="2" t="s">
        <v>11</v>
      </c>
      <c r="J40" s="47" t="s">
        <v>134</v>
      </c>
    </row>
    <row r="41" spans="1:10" ht="369.75">
      <c r="A41" s="2" t="s">
        <v>163</v>
      </c>
      <c r="B41" s="9" t="s">
        <v>121</v>
      </c>
      <c r="C41" s="4" t="s">
        <v>19</v>
      </c>
      <c r="D41" s="2" t="s">
        <v>40</v>
      </c>
      <c r="E41" s="2" t="s">
        <v>40</v>
      </c>
      <c r="F41" s="2" t="s">
        <v>20</v>
      </c>
      <c r="G41" s="2" t="s">
        <v>11</v>
      </c>
      <c r="H41" s="2" t="s">
        <v>40</v>
      </c>
      <c r="I41" s="2" t="s">
        <v>9</v>
      </c>
      <c r="J41" s="47" t="s">
        <v>135</v>
      </c>
    </row>
    <row r="42" spans="1:10" ht="38.25">
      <c r="A42" s="2"/>
      <c r="B42" s="10" t="s">
        <v>37</v>
      </c>
      <c r="C42" s="4" t="s">
        <v>146</v>
      </c>
      <c r="D42" s="2" t="s">
        <v>7</v>
      </c>
      <c r="E42" s="2" t="s">
        <v>7</v>
      </c>
      <c r="F42" s="2" t="s">
        <v>7</v>
      </c>
      <c r="G42" s="2"/>
      <c r="H42" s="2"/>
      <c r="I42" s="2"/>
      <c r="J42" s="7"/>
    </row>
    <row r="43" spans="1:10" ht="18.75" customHeight="1">
      <c r="A43" s="55"/>
      <c r="B43" s="73" t="s">
        <v>14</v>
      </c>
      <c r="C43" s="74"/>
      <c r="D43" s="74"/>
      <c r="E43" s="74"/>
      <c r="F43" s="74"/>
      <c r="G43" s="74"/>
      <c r="H43" s="74"/>
      <c r="I43" s="74"/>
      <c r="J43" s="74"/>
    </row>
    <row r="44" spans="1:10" ht="41.25" customHeight="1">
      <c r="A44" s="2" t="s">
        <v>164</v>
      </c>
      <c r="B44" s="8" t="s">
        <v>122</v>
      </c>
      <c r="C44" s="4" t="s">
        <v>19</v>
      </c>
      <c r="D44" s="4">
        <v>7.05</v>
      </c>
      <c r="E44" s="4" t="s">
        <v>123</v>
      </c>
      <c r="F44" s="4">
        <v>14.35</v>
      </c>
      <c r="G44" s="13"/>
      <c r="H44" s="13"/>
      <c r="I44" s="13">
        <f>(F44-D44)/D44*100</f>
        <v>103.54609929078013</v>
      </c>
      <c r="J44" s="7"/>
    </row>
    <row r="45" spans="1:10" ht="118.5" customHeight="1">
      <c r="A45" s="2" t="s">
        <v>165</v>
      </c>
      <c r="B45" s="9" t="s">
        <v>124</v>
      </c>
      <c r="C45" s="4" t="s">
        <v>19</v>
      </c>
      <c r="D45" s="2" t="s">
        <v>187</v>
      </c>
      <c r="E45" s="2" t="s">
        <v>51</v>
      </c>
      <c r="F45" s="2" t="s">
        <v>169</v>
      </c>
      <c r="G45" s="2" t="s">
        <v>170</v>
      </c>
      <c r="H45" s="2" t="s">
        <v>171</v>
      </c>
      <c r="I45" s="2"/>
      <c r="J45" s="7" t="s">
        <v>168</v>
      </c>
    </row>
    <row r="46" spans="1:10" ht="51">
      <c r="A46" s="2"/>
      <c r="B46" s="10" t="s">
        <v>38</v>
      </c>
      <c r="C46" s="4" t="s">
        <v>146</v>
      </c>
      <c r="D46" s="2" t="s">
        <v>7</v>
      </c>
      <c r="E46" s="2" t="s">
        <v>7</v>
      </c>
      <c r="F46" s="2" t="s">
        <v>7</v>
      </c>
      <c r="G46" s="2" t="s">
        <v>48</v>
      </c>
      <c r="H46" s="2" t="s">
        <v>48</v>
      </c>
      <c r="I46" s="2" t="s">
        <v>48</v>
      </c>
      <c r="J46" s="7"/>
    </row>
    <row r="47" spans="1:10" ht="21.75" customHeight="1">
      <c r="A47" s="73" t="s">
        <v>125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89.25">
      <c r="A48" s="2" t="s">
        <v>166</v>
      </c>
      <c r="B48" s="9" t="s">
        <v>126</v>
      </c>
      <c r="C48" s="4" t="s">
        <v>19</v>
      </c>
      <c r="D48" s="4">
        <v>93</v>
      </c>
      <c r="E48" s="4">
        <v>85</v>
      </c>
      <c r="F48" s="4">
        <v>92</v>
      </c>
      <c r="G48" s="13">
        <f>F48-E48</f>
        <v>7</v>
      </c>
      <c r="H48" s="13">
        <f>F48/E48*100</f>
        <v>108.23529411764706</v>
      </c>
      <c r="I48" s="13" t="s">
        <v>48</v>
      </c>
      <c r="J48" s="7" t="s">
        <v>147</v>
      </c>
    </row>
    <row r="49" spans="1:10" ht="76.5">
      <c r="A49" s="2" t="s">
        <v>167</v>
      </c>
      <c r="B49" s="9" t="s">
        <v>127</v>
      </c>
      <c r="C49" s="4" t="s">
        <v>19</v>
      </c>
      <c r="D49" s="2">
        <v>11.6</v>
      </c>
      <c r="E49" s="2" t="s">
        <v>128</v>
      </c>
      <c r="F49" s="58">
        <v>21.3</v>
      </c>
      <c r="G49" s="13"/>
      <c r="H49" s="59"/>
      <c r="I49" s="13">
        <f>(F49-D49)/D49*100</f>
        <v>83.62068965517243</v>
      </c>
      <c r="J49" s="46"/>
    </row>
    <row r="50" spans="1:10" ht="38.25">
      <c r="A50" s="57"/>
      <c r="B50" s="3" t="s">
        <v>129</v>
      </c>
      <c r="C50" s="4" t="s">
        <v>18</v>
      </c>
      <c r="D50" s="2">
        <v>26.1</v>
      </c>
      <c r="E50" s="2" t="s">
        <v>188</v>
      </c>
      <c r="F50" s="58">
        <v>26.1</v>
      </c>
      <c r="G50" s="13">
        <f>F50-E50</f>
        <v>0</v>
      </c>
      <c r="H50" s="13">
        <f>F50/E50*100</f>
        <v>100</v>
      </c>
      <c r="I50" s="13">
        <f>(F50-D50)/D50*100</f>
        <v>0</v>
      </c>
      <c r="J50" s="46"/>
    </row>
    <row r="52" spans="1:10" ht="15.75">
      <c r="A52" s="76" t="s">
        <v>130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34.5" customHeight="1">
      <c r="A53" s="76" t="s">
        <v>131</v>
      </c>
      <c r="B53" s="76"/>
      <c r="C53" s="76"/>
      <c r="D53" s="76"/>
      <c r="E53" s="76"/>
      <c r="F53" s="76"/>
      <c r="G53" s="76"/>
      <c r="H53" s="76"/>
      <c r="I53" s="76"/>
      <c r="J53" s="76"/>
    </row>
  </sheetData>
  <sheetProtection/>
  <mergeCells count="19">
    <mergeCell ref="B39:J39"/>
    <mergeCell ref="B43:J43"/>
    <mergeCell ref="A7:J7"/>
    <mergeCell ref="D10:D11"/>
    <mergeCell ref="E10:F10"/>
    <mergeCell ref="D9:F9"/>
    <mergeCell ref="B13:J13"/>
    <mergeCell ref="B17:J17"/>
    <mergeCell ref="B27:J27"/>
    <mergeCell ref="A47:J47"/>
    <mergeCell ref="A52:J52"/>
    <mergeCell ref="A53:J53"/>
    <mergeCell ref="G9:G11"/>
    <mergeCell ref="H9:H11"/>
    <mergeCell ref="I9:I11"/>
    <mergeCell ref="J9:J11"/>
    <mergeCell ref="A9:A11"/>
    <mergeCell ref="B9:B11"/>
    <mergeCell ref="C9:C11"/>
  </mergeCells>
  <hyperlinks>
    <hyperlink ref="B34" r:id="rId1" display="http://www.bor-fin.ru/"/>
  </hyperlinks>
  <printOptions/>
  <pageMargins left="0.5511811023622047" right="0.35433070866141736" top="0" bottom="0" header="0.5118110236220472" footer="0.5118110236220472"/>
  <pageSetup fitToHeight="0" fitToWidth="1" horizontalDpi="600" verticalDpi="600" orientation="landscape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375" style="0" bestFit="1" customWidth="1"/>
    <col min="2" max="2" width="31.00390625" style="0" customWidth="1"/>
    <col min="3" max="3" width="15.625" style="0" bestFit="1" customWidth="1"/>
    <col min="4" max="4" width="7.25390625" style="0" bestFit="1" customWidth="1"/>
    <col min="5" max="5" width="63.25390625" style="0" customWidth="1"/>
  </cols>
  <sheetData>
    <row r="1" ht="15.75">
      <c r="E1" s="33" t="s">
        <v>137</v>
      </c>
    </row>
    <row r="2" ht="15.75">
      <c r="E2" s="33" t="s">
        <v>53</v>
      </c>
    </row>
    <row r="3" ht="15.75">
      <c r="E3" s="33" t="s">
        <v>54</v>
      </c>
    </row>
    <row r="4" ht="15.75">
      <c r="E4" s="33" t="s">
        <v>55</v>
      </c>
    </row>
    <row r="5" ht="15.75">
      <c r="E5" s="33" t="s">
        <v>56</v>
      </c>
    </row>
    <row r="6" spans="1:5" ht="15.75">
      <c r="A6" s="93" t="s">
        <v>138</v>
      </c>
      <c r="B6" s="93"/>
      <c r="C6" s="93"/>
      <c r="D6" s="93"/>
      <c r="E6" s="93"/>
    </row>
    <row r="8" spans="1:5" ht="15.75">
      <c r="A8" s="48" t="s">
        <v>41</v>
      </c>
      <c r="B8" s="48" t="s">
        <v>42</v>
      </c>
      <c r="C8" s="48" t="s">
        <v>43</v>
      </c>
      <c r="D8" s="48" t="s">
        <v>44</v>
      </c>
      <c r="E8" s="48" t="s">
        <v>45</v>
      </c>
    </row>
    <row r="9" spans="1:5" ht="15.75">
      <c r="A9" s="48">
        <v>1</v>
      </c>
      <c r="B9" s="48">
        <v>2</v>
      </c>
      <c r="C9" s="48">
        <v>3</v>
      </c>
      <c r="D9" s="48">
        <v>4</v>
      </c>
      <c r="E9" s="48">
        <v>5</v>
      </c>
    </row>
    <row r="10" spans="1:5" ht="189">
      <c r="A10" s="49">
        <v>1</v>
      </c>
      <c r="B10" s="50" t="s">
        <v>139</v>
      </c>
      <c r="C10" s="51">
        <v>42801</v>
      </c>
      <c r="D10" s="52">
        <v>1083</v>
      </c>
      <c r="E10" s="50" t="s">
        <v>140</v>
      </c>
    </row>
    <row r="11" spans="1:5" ht="63">
      <c r="A11" s="49">
        <v>2</v>
      </c>
      <c r="B11" s="50" t="s">
        <v>46</v>
      </c>
      <c r="C11" s="51">
        <v>42825</v>
      </c>
      <c r="D11" s="52">
        <v>1572</v>
      </c>
      <c r="E11" s="50" t="s">
        <v>141</v>
      </c>
    </row>
    <row r="12" spans="1:5" ht="63">
      <c r="A12" s="49">
        <v>3</v>
      </c>
      <c r="B12" s="50" t="s">
        <v>46</v>
      </c>
      <c r="C12" s="51">
        <v>42853</v>
      </c>
      <c r="D12" s="52">
        <v>2159</v>
      </c>
      <c r="E12" s="50" t="s">
        <v>142</v>
      </c>
    </row>
    <row r="13" spans="1:5" ht="63">
      <c r="A13" s="49">
        <v>4</v>
      </c>
      <c r="B13" s="50" t="s">
        <v>46</v>
      </c>
      <c r="C13" s="51">
        <v>42886</v>
      </c>
      <c r="D13" s="52">
        <v>2914</v>
      </c>
      <c r="E13" s="50" t="s">
        <v>142</v>
      </c>
    </row>
    <row r="14" spans="1:5" ht="78.75">
      <c r="A14" s="49">
        <v>5</v>
      </c>
      <c r="B14" s="50" t="s">
        <v>46</v>
      </c>
      <c r="C14" s="51">
        <v>42916</v>
      </c>
      <c r="D14" s="52">
        <v>3598</v>
      </c>
      <c r="E14" s="50" t="s">
        <v>143</v>
      </c>
    </row>
    <row r="15" spans="1:5" ht="63">
      <c r="A15" s="49">
        <v>6</v>
      </c>
      <c r="B15" s="50" t="s">
        <v>46</v>
      </c>
      <c r="C15" s="51">
        <v>42944</v>
      </c>
      <c r="D15" s="52">
        <v>4203</v>
      </c>
      <c r="E15" s="50" t="s">
        <v>141</v>
      </c>
    </row>
    <row r="16" spans="1:5" ht="63">
      <c r="A16" s="49">
        <v>7</v>
      </c>
      <c r="B16" s="50" t="s">
        <v>46</v>
      </c>
      <c r="C16" s="51">
        <v>43011</v>
      </c>
      <c r="D16" s="52">
        <v>5677</v>
      </c>
      <c r="E16" s="50" t="s">
        <v>141</v>
      </c>
    </row>
    <row r="17" spans="1:5" ht="63">
      <c r="A17" s="49">
        <v>8</v>
      </c>
      <c r="B17" s="50" t="s">
        <v>46</v>
      </c>
      <c r="C17" s="51">
        <v>43035</v>
      </c>
      <c r="D17" s="52">
        <v>6246</v>
      </c>
      <c r="E17" s="50" t="s">
        <v>141</v>
      </c>
    </row>
    <row r="18" spans="1:5" ht="63">
      <c r="A18" s="49">
        <v>9</v>
      </c>
      <c r="B18" s="50" t="s">
        <v>46</v>
      </c>
      <c r="C18" s="51">
        <v>43046</v>
      </c>
      <c r="D18" s="52">
        <v>6510</v>
      </c>
      <c r="E18" s="50" t="s">
        <v>144</v>
      </c>
    </row>
    <row r="19" spans="1:5" ht="63">
      <c r="A19" s="49">
        <v>10</v>
      </c>
      <c r="B19" s="50" t="s">
        <v>46</v>
      </c>
      <c r="C19" s="51">
        <v>43069</v>
      </c>
      <c r="D19" s="52">
        <v>7115</v>
      </c>
      <c r="E19" s="50" t="s">
        <v>145</v>
      </c>
    </row>
    <row r="20" spans="1:5" ht="63">
      <c r="A20" s="49">
        <v>11</v>
      </c>
      <c r="B20" s="50" t="s">
        <v>46</v>
      </c>
      <c r="C20" s="51">
        <v>43095</v>
      </c>
      <c r="D20" s="52">
        <v>7796</v>
      </c>
      <c r="E20" s="50" t="s">
        <v>142</v>
      </c>
    </row>
  </sheetData>
  <sheetProtection/>
  <mergeCells count="1">
    <mergeCell ref="A6:E6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2018-03-29T12:23:59Z</cp:lastPrinted>
  <dcterms:created xsi:type="dcterms:W3CDTF">2015-04-10T06:57:00Z</dcterms:created>
  <dcterms:modified xsi:type="dcterms:W3CDTF">2018-03-30T12:15:08Z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