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heckCompatibility="1" defaultThemeVersion="124226"/>
  <bookViews>
    <workbookView xWindow="360" yWindow="270" windowWidth="14940" windowHeight="9150"/>
  </bookViews>
  <sheets>
    <sheet name="сравнение с первонач бюджетом" sheetId="2" r:id="rId1"/>
  </sheets>
  <definedNames>
    <definedName name="_xlnm._FilterDatabase" localSheetId="0" hidden="1">'сравнение с первонач бюджетом'!$A$5:$M$148</definedName>
    <definedName name="APPT" localSheetId="0">'сравнение с первонач бюджетом'!$A$13</definedName>
    <definedName name="FIO" localSheetId="0">'сравнение с первонач бюджетом'!$E$13</definedName>
    <definedName name="LAST_CELL" localSheetId="0">'сравнение с первонач бюджетом'!$I$153</definedName>
    <definedName name="SIGN" localSheetId="0">'сравнение с первонач бюджетом'!$A$13:$G$14</definedName>
  </definedNames>
  <calcPr calcId="124519"/>
</workbook>
</file>

<file path=xl/calcChain.xml><?xml version="1.0" encoding="utf-8"?>
<calcChain xmlns="http://schemas.openxmlformats.org/spreadsheetml/2006/main">
  <c r="M147" i="2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7"/>
  <c r="M125"/>
  <c r="M123"/>
  <c r="M121"/>
  <c r="M119"/>
  <c r="M118"/>
  <c r="M117"/>
  <c r="M116"/>
  <c r="M114"/>
  <c r="M113"/>
  <c r="M112"/>
  <c r="M111"/>
  <c r="M110"/>
  <c r="M108"/>
  <c r="M107"/>
  <c r="M106"/>
  <c r="M105"/>
  <c r="M104"/>
  <c r="M103"/>
  <c r="M102"/>
  <c r="M101"/>
  <c r="M100"/>
  <c r="M99"/>
  <c r="M98"/>
  <c r="M97"/>
  <c r="M95"/>
  <c r="M93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2"/>
  <c r="M70"/>
  <c r="M68"/>
  <c r="M66"/>
  <c r="M65"/>
  <c r="M64"/>
  <c r="M63"/>
  <c r="M61"/>
  <c r="M59"/>
  <c r="M58"/>
  <c r="M56"/>
  <c r="M54"/>
  <c r="M53"/>
  <c r="M52"/>
  <c r="M51"/>
  <c r="M50"/>
  <c r="M49"/>
  <c r="M48"/>
  <c r="M47"/>
  <c r="M46"/>
  <c r="M45"/>
  <c r="M44"/>
  <c r="M43"/>
  <c r="M42"/>
  <c r="M40"/>
  <c r="M38"/>
  <c r="M37"/>
  <c r="M35"/>
  <c r="M34"/>
  <c r="M33"/>
  <c r="M32"/>
  <c r="M31"/>
  <c r="M30"/>
  <c r="M29"/>
  <c r="M28"/>
  <c r="M27"/>
  <c r="M26"/>
  <c r="M25"/>
  <c r="M24"/>
  <c r="M23"/>
  <c r="M21"/>
  <c r="M20"/>
  <c r="M19"/>
  <c r="M17"/>
  <c r="M16"/>
  <c r="M15"/>
  <c r="M14"/>
  <c r="M13"/>
  <c r="M11"/>
  <c r="M9"/>
  <c r="M8"/>
  <c r="L147"/>
  <c r="K147"/>
  <c r="G147"/>
  <c r="L146"/>
  <c r="K146"/>
  <c r="G146"/>
  <c r="L145"/>
  <c r="K145"/>
  <c r="G145"/>
  <c r="L144"/>
  <c r="K144"/>
  <c r="G144"/>
  <c r="L143"/>
  <c r="K143"/>
  <c r="G143"/>
  <c r="L142"/>
  <c r="K142"/>
  <c r="G142"/>
  <c r="L141"/>
  <c r="K141"/>
  <c r="G141"/>
  <c r="L140"/>
  <c r="K140"/>
  <c r="G140"/>
  <c r="L139"/>
  <c r="K139"/>
  <c r="G139"/>
  <c r="L138"/>
  <c r="K138"/>
  <c r="G138"/>
  <c r="L137"/>
  <c r="K137"/>
  <c r="G137"/>
  <c r="L136"/>
  <c r="K136"/>
  <c r="G136"/>
  <c r="L135"/>
  <c r="K135"/>
  <c r="G135"/>
  <c r="L134"/>
  <c r="K134"/>
  <c r="G134"/>
  <c r="L133"/>
  <c r="K133"/>
  <c r="G133"/>
  <c r="L132"/>
  <c r="K132"/>
  <c r="G132"/>
  <c r="L131"/>
  <c r="K131"/>
  <c r="G131"/>
  <c r="L130"/>
  <c r="K130"/>
  <c r="G130"/>
  <c r="L129"/>
  <c r="K129"/>
  <c r="G129"/>
  <c r="F128"/>
  <c r="L128" s="1"/>
  <c r="E128"/>
  <c r="M128" s="1"/>
  <c r="D128"/>
  <c r="L127"/>
  <c r="K127"/>
  <c r="G127"/>
  <c r="F126"/>
  <c r="E126"/>
  <c r="K126" s="1"/>
  <c r="D126"/>
  <c r="L125"/>
  <c r="K125"/>
  <c r="G125"/>
  <c r="F124"/>
  <c r="L124" s="1"/>
  <c r="E124"/>
  <c r="M124" s="1"/>
  <c r="D124"/>
  <c r="L123"/>
  <c r="K123"/>
  <c r="G123"/>
  <c r="F122"/>
  <c r="L122" s="1"/>
  <c r="E122"/>
  <c r="K122" s="1"/>
  <c r="D122"/>
  <c r="L121"/>
  <c r="K121"/>
  <c r="G121"/>
  <c r="F120"/>
  <c r="L120" s="1"/>
  <c r="E120"/>
  <c r="M120" s="1"/>
  <c r="D120"/>
  <c r="L119"/>
  <c r="K119"/>
  <c r="G119"/>
  <c r="L118"/>
  <c r="K118"/>
  <c r="G118"/>
  <c r="L117"/>
  <c r="K117"/>
  <c r="G117"/>
  <c r="L116"/>
  <c r="K116"/>
  <c r="G116"/>
  <c r="F115"/>
  <c r="L115" s="1"/>
  <c r="E115"/>
  <c r="D115"/>
  <c r="L114"/>
  <c r="K114"/>
  <c r="G114"/>
  <c r="L113"/>
  <c r="K113"/>
  <c r="G113"/>
  <c r="L112"/>
  <c r="K112"/>
  <c r="G112"/>
  <c r="L111"/>
  <c r="K111"/>
  <c r="G111"/>
  <c r="L110"/>
  <c r="K110"/>
  <c r="G110"/>
  <c r="F109"/>
  <c r="L109" s="1"/>
  <c r="E109"/>
  <c r="K109" s="1"/>
  <c r="D109"/>
  <c r="L108"/>
  <c r="K108"/>
  <c r="G108"/>
  <c r="L107"/>
  <c r="K107"/>
  <c r="G107"/>
  <c r="L106"/>
  <c r="K106"/>
  <c r="G106"/>
  <c r="L105"/>
  <c r="K105"/>
  <c r="G105"/>
  <c r="L104"/>
  <c r="K104"/>
  <c r="G104"/>
  <c r="L103"/>
  <c r="K103"/>
  <c r="G103"/>
  <c r="L102"/>
  <c r="K102"/>
  <c r="G102"/>
  <c r="L101"/>
  <c r="K101"/>
  <c r="G101"/>
  <c r="L100"/>
  <c r="K100"/>
  <c r="G100"/>
  <c r="L99"/>
  <c r="K99"/>
  <c r="G99"/>
  <c r="L98"/>
  <c r="K98"/>
  <c r="G98"/>
  <c r="L97"/>
  <c r="K97"/>
  <c r="G97"/>
  <c r="F96"/>
  <c r="E96"/>
  <c r="K96" s="1"/>
  <c r="D96"/>
  <c r="L95"/>
  <c r="K95"/>
  <c r="G95"/>
  <c r="F94"/>
  <c r="L94" s="1"/>
  <c r="E94"/>
  <c r="M94" s="1"/>
  <c r="D94"/>
  <c r="L93"/>
  <c r="K93"/>
  <c r="G93"/>
  <c r="F92"/>
  <c r="L92" s="1"/>
  <c r="E92"/>
  <c r="K92" s="1"/>
  <c r="D92"/>
  <c r="L91"/>
  <c r="K91"/>
  <c r="G91"/>
  <c r="L90"/>
  <c r="K90"/>
  <c r="G90"/>
  <c r="L89"/>
  <c r="K89"/>
  <c r="G89"/>
  <c r="L88"/>
  <c r="K88"/>
  <c r="G88"/>
  <c r="L87"/>
  <c r="K87"/>
  <c r="G87"/>
  <c r="L86"/>
  <c r="K86"/>
  <c r="G86"/>
  <c r="L85"/>
  <c r="K85"/>
  <c r="G85"/>
  <c r="L84"/>
  <c r="K84"/>
  <c r="G84"/>
  <c r="L83"/>
  <c r="K83"/>
  <c r="G83"/>
  <c r="L82"/>
  <c r="K82"/>
  <c r="G82"/>
  <c r="L81"/>
  <c r="K81"/>
  <c r="G81"/>
  <c r="L80"/>
  <c r="K80"/>
  <c r="G80"/>
  <c r="L79"/>
  <c r="K79"/>
  <c r="G79"/>
  <c r="L78"/>
  <c r="K78"/>
  <c r="G78"/>
  <c r="L77"/>
  <c r="K77"/>
  <c r="G77"/>
  <c r="L76"/>
  <c r="K76"/>
  <c r="G76"/>
  <c r="L75"/>
  <c r="K75"/>
  <c r="G75"/>
  <c r="L74"/>
  <c r="K74"/>
  <c r="G74"/>
  <c r="F73"/>
  <c r="L73" s="1"/>
  <c r="E73"/>
  <c r="K73" s="1"/>
  <c r="D73"/>
  <c r="L72"/>
  <c r="K72"/>
  <c r="G72"/>
  <c r="F71"/>
  <c r="L71" s="1"/>
  <c r="E71"/>
  <c r="D71"/>
  <c r="L70"/>
  <c r="K70"/>
  <c r="G70"/>
  <c r="F69"/>
  <c r="E69"/>
  <c r="K69" s="1"/>
  <c r="D69"/>
  <c r="L68"/>
  <c r="K68"/>
  <c r="G68"/>
  <c r="F67"/>
  <c r="L67" s="1"/>
  <c r="E67"/>
  <c r="D67"/>
  <c r="L66"/>
  <c r="K66"/>
  <c r="G66"/>
  <c r="L65"/>
  <c r="K65"/>
  <c r="G65"/>
  <c r="L64"/>
  <c r="K64"/>
  <c r="G64"/>
  <c r="L63"/>
  <c r="K63"/>
  <c r="G63"/>
  <c r="F62"/>
  <c r="L62" s="1"/>
  <c r="E62"/>
  <c r="M62" s="1"/>
  <c r="D62"/>
  <c r="L61"/>
  <c r="K61"/>
  <c r="G61"/>
  <c r="F60"/>
  <c r="E60"/>
  <c r="K60" s="1"/>
  <c r="D60"/>
  <c r="L59"/>
  <c r="K59"/>
  <c r="G59"/>
  <c r="L58"/>
  <c r="K58"/>
  <c r="G58"/>
  <c r="F57"/>
  <c r="E57"/>
  <c r="K57" s="1"/>
  <c r="D57"/>
  <c r="L56"/>
  <c r="K56"/>
  <c r="G56"/>
  <c r="F55"/>
  <c r="L55" s="1"/>
  <c r="E55"/>
  <c r="D55"/>
  <c r="L54"/>
  <c r="K54"/>
  <c r="G54"/>
  <c r="L53"/>
  <c r="K53"/>
  <c r="G53"/>
  <c r="L52"/>
  <c r="K52"/>
  <c r="G52"/>
  <c r="L51"/>
  <c r="K51"/>
  <c r="G51"/>
  <c r="L50"/>
  <c r="K50"/>
  <c r="G50"/>
  <c r="L49"/>
  <c r="K49"/>
  <c r="G49"/>
  <c r="L48"/>
  <c r="K48"/>
  <c r="G48"/>
  <c r="L47"/>
  <c r="K47"/>
  <c r="G47"/>
  <c r="L46"/>
  <c r="K46"/>
  <c r="G46"/>
  <c r="L45"/>
  <c r="K45"/>
  <c r="G45"/>
  <c r="L44"/>
  <c r="K44"/>
  <c r="G44"/>
  <c r="L43"/>
  <c r="K43"/>
  <c r="G43"/>
  <c r="L42"/>
  <c r="K42"/>
  <c r="G42"/>
  <c r="F41"/>
  <c r="L41" s="1"/>
  <c r="E41"/>
  <c r="K41" s="1"/>
  <c r="D41"/>
  <c r="L40"/>
  <c r="K40"/>
  <c r="G40"/>
  <c r="F39"/>
  <c r="L39" s="1"/>
  <c r="E39"/>
  <c r="D39"/>
  <c r="L38"/>
  <c r="K38"/>
  <c r="G38"/>
  <c r="L37"/>
  <c r="K37"/>
  <c r="G37"/>
  <c r="F36"/>
  <c r="L36" s="1"/>
  <c r="E36"/>
  <c r="M36" s="1"/>
  <c r="D36"/>
  <c r="L35"/>
  <c r="K35"/>
  <c r="G35"/>
  <c r="L34"/>
  <c r="K34"/>
  <c r="G34"/>
  <c r="L33"/>
  <c r="K33"/>
  <c r="G33"/>
  <c r="L32"/>
  <c r="K32"/>
  <c r="G32"/>
  <c r="L31"/>
  <c r="K31"/>
  <c r="G31"/>
  <c r="L30"/>
  <c r="K30"/>
  <c r="G30"/>
  <c r="L29"/>
  <c r="K29"/>
  <c r="G29"/>
  <c r="L28"/>
  <c r="K28"/>
  <c r="G28"/>
  <c r="L27"/>
  <c r="K27"/>
  <c r="G27"/>
  <c r="L26"/>
  <c r="K26"/>
  <c r="G26"/>
  <c r="L25"/>
  <c r="K25"/>
  <c r="G25"/>
  <c r="L24"/>
  <c r="K24"/>
  <c r="G24"/>
  <c r="L23"/>
  <c r="K23"/>
  <c r="G23"/>
  <c r="F22"/>
  <c r="E22"/>
  <c r="K22" s="1"/>
  <c r="D22"/>
  <c r="L21"/>
  <c r="K21"/>
  <c r="G21"/>
  <c r="L20"/>
  <c r="K20"/>
  <c r="G20"/>
  <c r="L19"/>
  <c r="K19"/>
  <c r="G19"/>
  <c r="F18"/>
  <c r="L18" s="1"/>
  <c r="E18"/>
  <c r="M18" s="1"/>
  <c r="D18"/>
  <c r="L17"/>
  <c r="K17"/>
  <c r="G17"/>
  <c r="L16"/>
  <c r="K16"/>
  <c r="G16"/>
  <c r="L15"/>
  <c r="K15"/>
  <c r="G15"/>
  <c r="L14"/>
  <c r="K14"/>
  <c r="G14"/>
  <c r="L13"/>
  <c r="K13"/>
  <c r="G13"/>
  <c r="F12"/>
  <c r="E12"/>
  <c r="K12" s="1"/>
  <c r="D12"/>
  <c r="L11"/>
  <c r="K11"/>
  <c r="G11"/>
  <c r="F10"/>
  <c r="L10" s="1"/>
  <c r="E10"/>
  <c r="M10" s="1"/>
  <c r="D10"/>
  <c r="L9"/>
  <c r="K9"/>
  <c r="G9"/>
  <c r="L8"/>
  <c r="K8"/>
  <c r="G8"/>
  <c r="F7"/>
  <c r="L7" s="1"/>
  <c r="E7"/>
  <c r="D7"/>
  <c r="J6"/>
  <c r="I6"/>
  <c r="H6"/>
  <c r="M7" l="1"/>
  <c r="M39"/>
  <c r="M55"/>
  <c r="M67"/>
  <c r="M71"/>
  <c r="M115"/>
  <c r="M12"/>
  <c r="M60"/>
  <c r="M92"/>
  <c r="M96"/>
  <c r="M22"/>
  <c r="M122"/>
  <c r="M126"/>
  <c r="M41"/>
  <c r="M57"/>
  <c r="M69"/>
  <c r="M73"/>
  <c r="M109"/>
  <c r="G12"/>
  <c r="G39"/>
  <c r="G60"/>
  <c r="G71"/>
  <c r="G7"/>
  <c r="G36"/>
  <c r="G128"/>
  <c r="G10"/>
  <c r="G94"/>
  <c r="G96"/>
  <c r="G115"/>
  <c r="G120"/>
  <c r="D6"/>
  <c r="G18"/>
  <c r="G62"/>
  <c r="G67"/>
  <c r="G69"/>
  <c r="G124"/>
  <c r="G126"/>
  <c r="G22"/>
  <c r="G55"/>
  <c r="G57"/>
  <c r="F6"/>
  <c r="F148" s="1"/>
  <c r="L148" s="1"/>
  <c r="L12"/>
  <c r="K18"/>
  <c r="L22"/>
  <c r="K36"/>
  <c r="K39"/>
  <c r="G41"/>
  <c r="L57"/>
  <c r="L60"/>
  <c r="K62"/>
  <c r="L69"/>
  <c r="K71"/>
  <c r="G73"/>
  <c r="G92"/>
  <c r="L96"/>
  <c r="G109"/>
  <c r="K120"/>
  <c r="G122"/>
  <c r="L126"/>
  <c r="K128"/>
  <c r="E6"/>
  <c r="K7"/>
  <c r="K10"/>
  <c r="K55"/>
  <c r="K67"/>
  <c r="K94"/>
  <c r="K115"/>
  <c r="K124"/>
  <c r="K6" l="1"/>
  <c r="M6"/>
  <c r="D148"/>
  <c r="L6"/>
  <c r="E148"/>
  <c r="M148" s="1"/>
  <c r="G6"/>
  <c r="K148" l="1"/>
  <c r="G148"/>
</calcChain>
</file>

<file path=xl/sharedStrings.xml><?xml version="1.0" encoding="utf-8"?>
<sst xmlns="http://schemas.openxmlformats.org/spreadsheetml/2006/main" count="182" uniqueCount="86">
  <si>
    <t>тыс. руб.</t>
  </si>
  <si>
    <t>Утв. план ассигнования 2018 год</t>
  </si>
  <si>
    <t>Ассигнования 2018 год</t>
  </si>
  <si>
    <t>Расход по ЛС</t>
  </si>
  <si>
    <t>0100000000</t>
  </si>
  <si>
    <t>Муниципальная программа "Развитие образования в городском округе г. Бор"</t>
  </si>
  <si>
    <t>Управление спорта и молодежной политики администрации городского округа город Бор Нижегородской области</t>
  </si>
  <si>
    <t>Управление народного образования администрации городского округа город Бор Нижегородской области</t>
  </si>
  <si>
    <t>0200000000</t>
  </si>
  <si>
    <t>Муниципальная программа "Адресная инвестиционная программа капитальных вложений городского округа г. Бор "</t>
  </si>
  <si>
    <t>Администрация городского округа город Бор Нижегородской области</t>
  </si>
  <si>
    <t>0300000000</t>
  </si>
  <si>
    <t>Муниципальная программа "Социальная поддержка населения и общественных организаций городского округа г. Бор "</t>
  </si>
  <si>
    <t>Управление жилищно-коммунального хозяйства и благоустройства администрации городского округа город Бор Нижегородской области</t>
  </si>
  <si>
    <t>Управление культуры и туризма администрации городского округа город Бор Нижегородской области</t>
  </si>
  <si>
    <t>0400000000</t>
  </si>
  <si>
    <t>Муниципальная программа "Обеспечение граждан доступным и комфортным жильем на территории городского округа г. Бор"</t>
  </si>
  <si>
    <t>Департамент финансов администрации городского округа город Бор Нижегородской области</t>
  </si>
  <si>
    <t>Департамент имущественных и земельных отношений администрации городского округа город Бор Нижегородской области</t>
  </si>
  <si>
    <t>0500000000</t>
  </si>
  <si>
    <t>Муниципальная программа "Развитие сферы жилищно-коммунального хозяйства городского округа г. Бор"</t>
  </si>
  <si>
    <t>Кантауровский территориальный отдел администрации городского округа город Бор Нижегородской области</t>
  </si>
  <si>
    <t>Краснослободский территориальный отдел администрации городского округа город Бор Нижегородской области</t>
  </si>
  <si>
    <t>Линдовский территориальный отдел администрации городского округа город Бор Нижегородской области</t>
  </si>
  <si>
    <t>Останкинский территориальный отдел администрации городского округа город Бор Нижегородской области</t>
  </si>
  <si>
    <t>территориальный отдел администрации городского округа город Бор Нижегородской области в поселке Память Парижской Коммуны</t>
  </si>
  <si>
    <t>Редькинский территориальный отдел администрации городского округа город Бор Нижегородской области</t>
  </si>
  <si>
    <t>Ситниковский территориальный отдел администрации городского округа город Бор Нижегородской области</t>
  </si>
  <si>
    <t>Ямновский территориальный отдел администрации городского округа город Бор Нижегородской области</t>
  </si>
  <si>
    <t>Большепикинский территориальный отдел администрации городского округа город Бор Нижегородской области</t>
  </si>
  <si>
    <t>Неклюдовский территориальный отдел администрации городского округа город Бор Нижегородской области</t>
  </si>
  <si>
    <t>Октябрьский территориальный отдел администрации городского округа город Бор Нижегородской области</t>
  </si>
  <si>
    <t>0600000000</t>
  </si>
  <si>
    <t>Муниципальная программа "Организация и проведение оплачиваемых общественных работ на территории городского округа г. Бор"</t>
  </si>
  <si>
    <t>0700000000</t>
  </si>
  <si>
    <t>Муниципальная программа "Экология и охрана окружающей среды городского округа г. Бор"</t>
  </si>
  <si>
    <t>0800000000</t>
  </si>
  <si>
    <t>Муниципальная программа "Содержание и развитие дорожного хозяйства городского округа г. Бор"</t>
  </si>
  <si>
    <t>0900000000</t>
  </si>
  <si>
    <t>Муниципальная программа "Развитие культуры в городском округе г. Бор"</t>
  </si>
  <si>
    <t>1000000000</t>
  </si>
  <si>
    <t>Муниципальная программа "Профилактика безнадзорности и правонарушений несовершеннолетних городского округа г. Бор"</t>
  </si>
  <si>
    <t>1100000000</t>
  </si>
  <si>
    <t>Муниципальная программа "Улучшение условий и охраны труда в организациях городского округа г. Бор"</t>
  </si>
  <si>
    <t>1200000000</t>
  </si>
  <si>
    <t>Муниципальная программа "Развитие физической культуры, спорта и молодежной политики городского округа г.Бор"</t>
  </si>
  <si>
    <t>1300000000</t>
  </si>
  <si>
    <t>Муниципальная программа "Развитие агропромышленного комплекса в городском округе г. Бор "</t>
  </si>
  <si>
    <t>Управление сельского хозяйства администрации городского округа город Бор Нижегородской области</t>
  </si>
  <si>
    <t>1500000000</t>
  </si>
  <si>
    <t>Муниципальная программа "Развитие малого и среднего предпринимательства городского округа г. Бор"</t>
  </si>
  <si>
    <t>1600000000</t>
  </si>
  <si>
    <t>Муниципальная программа "Имущественно-земельная политика городского округа г. Бор"</t>
  </si>
  <si>
    <t>1700000000</t>
  </si>
  <si>
    <t>Муниципальная программа "Управление муниципальными финансами городского округа г. Бор"</t>
  </si>
  <si>
    <t>1800000000</t>
  </si>
  <si>
    <t>Муниципальная программа "Развитие торговли на территории городского округа г. Бор"</t>
  </si>
  <si>
    <t>1900000000</t>
  </si>
  <si>
    <t>Муниципальная программа "Противодействие коррупции на территории городского округа г. Бор"</t>
  </si>
  <si>
    <t>2000000000</t>
  </si>
  <si>
    <t>Муниципальная программа "Защита населения и территорий от чрезвычайных ситуаций, обеспечение пожарной безопасности и безопасности людей на водных объектах городского округа г. Бор"</t>
  </si>
  <si>
    <t>2100000000</t>
  </si>
  <si>
    <t>Муниципальная программа «Патриотическое и духовно-нравственное воспитание граждан в городском округе г.Бор»</t>
  </si>
  <si>
    <t>2200000000</t>
  </si>
  <si>
    <t>Муниципальная программа «Комплексные меры противодействия злоупотреблению наркотиками и их незаконному обороту в городском округе г. Бор»</t>
  </si>
  <si>
    <t>2300000000</t>
  </si>
  <si>
    <t>Муниципальная программа "Профилактика правонарушений и противодействие проявлениям терроризма и экстремизма на территории городского округа г. Бор"</t>
  </si>
  <si>
    <t>2400000000</t>
  </si>
  <si>
    <t>Муниципальная программа «Совершенствование муниципального управления и обеспечение деятельности органов местного самоуправления городского округа г. Бор»</t>
  </si>
  <si>
    <t>2500000000</t>
  </si>
  <si>
    <t>Муниципальная программа "Организация и предоставление государственных и муниципальных услуг физическим и юридическим лицам на территории городского округа г. Бор"</t>
  </si>
  <si>
    <t>2600000000</t>
  </si>
  <si>
    <t>Муниципальная программа "Формирование современной городской среды на территории городского округа г. Бор"</t>
  </si>
  <si>
    <t>7700000000</t>
  </si>
  <si>
    <t>Непрограммные расходы</t>
  </si>
  <si>
    <t>Совет депутатов городского округа город Бор Нижегородской области</t>
  </si>
  <si>
    <t>Итого</t>
  </si>
  <si>
    <t>Программные и непрограммные расходы бюджета городского округа  город Бор за  2018 г</t>
  </si>
  <si>
    <t>КБК</t>
  </si>
  <si>
    <t>Наименование</t>
  </si>
  <si>
    <t>Наименование исполнителей и соисполнителей</t>
  </si>
  <si>
    <t>Исполнения</t>
  </si>
  <si>
    <t>Первонача-льный план ассигнований 2018 год</t>
  </si>
  <si>
    <t>0000000000</t>
  </si>
  <si>
    <t>Уточненный план ассигнований 2018 год</t>
  </si>
  <si>
    <t>процент изменения объема финансирования мунициапльных программ в сравнении с первоначальным</t>
  </si>
</sst>
</file>

<file path=xl/styles.xml><?xml version="1.0" encoding="utf-8"?>
<styleSheet xmlns="http://schemas.openxmlformats.org/spreadsheetml/2006/main">
  <numFmts count="1">
    <numFmt numFmtId="173" formatCode="#,##0.0"/>
  </numFmts>
  <fonts count="4">
    <font>
      <sz val="10"/>
      <name val="Arial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/>
    <xf numFmtId="4" fontId="3" fillId="0" borderId="3" xfId="0" applyNumberFormat="1" applyFont="1" applyBorder="1" applyAlignment="1" applyProtection="1">
      <alignment horizontal="right" vertical="center" wrapText="1"/>
    </xf>
    <xf numFmtId="4" fontId="3" fillId="0" borderId="8" xfId="0" applyNumberFormat="1" applyFont="1" applyBorder="1" applyAlignment="1" applyProtection="1">
      <alignment horizontal="right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173" fontId="3" fillId="0" borderId="1" xfId="0" applyNumberFormat="1" applyFont="1" applyBorder="1" applyAlignment="1" applyProtection="1">
      <alignment horizontal="right" vertical="center" wrapText="1"/>
    </xf>
    <xf numFmtId="0" fontId="3" fillId="2" borderId="0" xfId="0" applyFont="1" applyFill="1"/>
    <xf numFmtId="0" fontId="3" fillId="2" borderId="0" xfId="0" applyNumberFormat="1" applyFont="1" applyFill="1"/>
    <xf numFmtId="0" fontId="1" fillId="2" borderId="0" xfId="0" applyNumberFormat="1" applyFont="1" applyFill="1" applyBorder="1" applyAlignment="1" applyProtection="1">
      <alignment horizontal="center" vertical="top" wrapText="1"/>
    </xf>
    <xf numFmtId="0" fontId="3" fillId="2" borderId="0" xfId="0" applyFont="1" applyFill="1" applyBorder="1" applyAlignment="1" applyProtection="1">
      <alignment vertical="top" wrapText="1"/>
    </xf>
    <xf numFmtId="0" fontId="3" fillId="2" borderId="0" xfId="0" applyNumberFormat="1" applyFont="1" applyFill="1" applyBorder="1" applyAlignment="1" applyProtection="1">
      <alignment vertical="top" wrapText="1"/>
    </xf>
    <xf numFmtId="0" fontId="1" fillId="2" borderId="11" xfId="0" applyNumberFormat="1" applyFont="1" applyFill="1" applyBorder="1" applyAlignment="1" applyProtection="1">
      <alignment horizontal="center" vertical="center" wrapText="1"/>
    </xf>
    <xf numFmtId="49" fontId="2" fillId="2" borderId="6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1" fillId="2" borderId="12" xfId="0" applyNumberFormat="1" applyFont="1" applyFill="1" applyBorder="1" applyAlignment="1" applyProtection="1">
      <alignment horizontal="center" vertical="top" wrapText="1"/>
    </xf>
    <xf numFmtId="0" fontId="1" fillId="2" borderId="14" xfId="0" applyNumberFormat="1" applyFont="1" applyFill="1" applyBorder="1" applyAlignment="1" applyProtection="1">
      <alignment horizontal="center" vertical="center" wrapText="1"/>
    </xf>
    <xf numFmtId="49" fontId="2" fillId="2" borderId="15" xfId="0" applyNumberFormat="1" applyFont="1" applyFill="1" applyBorder="1" applyAlignment="1" applyProtection="1">
      <alignment horizontal="center" vertical="center" wrapText="1"/>
    </xf>
    <xf numFmtId="49" fontId="2" fillId="2" borderId="5" xfId="0" applyNumberFormat="1" applyFont="1" applyFill="1" applyBorder="1" applyAlignment="1" applyProtection="1">
      <alignment horizontal="center" vertical="center" wrapText="1"/>
    </xf>
    <xf numFmtId="173" fontId="2" fillId="2" borderId="5" xfId="0" applyNumberFormat="1" applyFont="1" applyFill="1" applyBorder="1" applyAlignment="1" applyProtection="1">
      <alignment horizontal="center" wrapText="1"/>
    </xf>
    <xf numFmtId="173" fontId="1" fillId="2" borderId="5" xfId="0" applyNumberFormat="1" applyFont="1" applyFill="1" applyBorder="1" applyAlignment="1" applyProtection="1">
      <alignment horizontal="center" vertical="center" wrapText="1"/>
    </xf>
    <xf numFmtId="173" fontId="2" fillId="2" borderId="1" xfId="0" applyNumberFormat="1" applyFont="1" applyFill="1" applyBorder="1" applyAlignment="1" applyProtection="1">
      <alignment horizontal="right" vertical="center" wrapText="1"/>
    </xf>
    <xf numFmtId="4" fontId="2" fillId="2" borderId="7" xfId="0" applyNumberFormat="1" applyFont="1" applyFill="1" applyBorder="1" applyAlignment="1" applyProtection="1">
      <alignment horizontal="right" vertical="center" wrapText="1"/>
    </xf>
    <xf numFmtId="4" fontId="2" fillId="2" borderId="2" xfId="0" applyNumberFormat="1" applyFont="1" applyFill="1" applyBorder="1" applyAlignment="1" applyProtection="1">
      <alignment horizontal="right" vertical="center" wrapText="1"/>
    </xf>
    <xf numFmtId="173" fontId="2" fillId="2" borderId="1" xfId="0" applyNumberFormat="1" applyFont="1" applyFill="1" applyBorder="1" applyAlignment="1" applyProtection="1">
      <alignment horizontal="right"/>
    </xf>
    <xf numFmtId="4" fontId="2" fillId="2" borderId="7" xfId="0" applyNumberFormat="1" applyFont="1" applyFill="1" applyBorder="1" applyAlignment="1" applyProtection="1">
      <alignment horizontal="right"/>
    </xf>
    <xf numFmtId="4" fontId="2" fillId="2" borderId="2" xfId="0" applyNumberFormat="1" applyFont="1" applyFill="1" applyBorder="1" applyAlignment="1" applyProtection="1">
      <alignment horizontal="right"/>
    </xf>
    <xf numFmtId="0" fontId="3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173" fontId="3" fillId="2" borderId="0" xfId="0" applyNumberFormat="1" applyFont="1" applyFill="1" applyAlignment="1">
      <alignment horizontal="center" vertical="center"/>
    </xf>
    <xf numFmtId="0" fontId="1" fillId="2" borderId="16" xfId="0" applyNumberFormat="1" applyFont="1" applyFill="1" applyBorder="1" applyAlignment="1" applyProtection="1">
      <alignment horizontal="center" vertical="center" wrapText="1"/>
    </xf>
    <xf numFmtId="0" fontId="1" fillId="2" borderId="9" xfId="0" applyNumberFormat="1" applyFont="1" applyFill="1" applyBorder="1" applyAlignment="1" applyProtection="1">
      <alignment horizontal="center" vertical="center" wrapText="1"/>
    </xf>
    <xf numFmtId="0" fontId="1" fillId="2" borderId="19" xfId="0" applyNumberFormat="1" applyFont="1" applyFill="1" applyBorder="1" applyAlignment="1" applyProtection="1">
      <alignment horizontal="center" vertical="center" wrapText="1"/>
    </xf>
    <xf numFmtId="0" fontId="1" fillId="2" borderId="15" xfId="0" applyFont="1" applyFill="1" applyBorder="1" applyAlignment="1">
      <alignment wrapText="1"/>
    </xf>
    <xf numFmtId="49" fontId="2" fillId="2" borderId="6" xfId="0" applyNumberFormat="1" applyFont="1" applyFill="1" applyBorder="1" applyAlignment="1" applyProtection="1">
      <alignment horizontal="left" vertical="center" wrapText="1"/>
    </xf>
    <xf numFmtId="0" fontId="1" fillId="2" borderId="12" xfId="0" applyNumberFormat="1" applyFont="1" applyFill="1" applyBorder="1" applyAlignment="1" applyProtection="1">
      <alignment horizontal="center" vertical="center" wrapText="1"/>
    </xf>
    <xf numFmtId="173" fontId="2" fillId="2" borderId="15" xfId="0" applyNumberFormat="1" applyFont="1" applyFill="1" applyBorder="1" applyAlignment="1" applyProtection="1">
      <alignment horizontal="center" wrapText="1"/>
    </xf>
    <xf numFmtId="173" fontId="2" fillId="2" borderId="6" xfId="0" applyNumberFormat="1" applyFont="1" applyFill="1" applyBorder="1" applyAlignment="1" applyProtection="1">
      <alignment horizontal="right" vertical="center" wrapText="1"/>
    </xf>
    <xf numFmtId="49" fontId="2" fillId="2" borderId="6" xfId="0" applyNumberFormat="1" applyFont="1" applyFill="1" applyBorder="1" applyAlignment="1" applyProtection="1">
      <alignment horizontal="left"/>
    </xf>
    <xf numFmtId="173" fontId="2" fillId="2" borderId="6" xfId="0" applyNumberFormat="1" applyFont="1" applyFill="1" applyBorder="1" applyAlignment="1" applyProtection="1">
      <alignment horizontal="right"/>
    </xf>
    <xf numFmtId="49" fontId="3" fillId="0" borderId="4" xfId="0" applyNumberFormat="1" applyFont="1" applyBorder="1" applyAlignment="1" applyProtection="1">
      <alignment horizontal="center" vertical="center" wrapText="1"/>
    </xf>
    <xf numFmtId="49" fontId="3" fillId="0" borderId="4" xfId="0" applyNumberFormat="1" applyFont="1" applyBorder="1" applyAlignment="1" applyProtection="1">
      <alignment horizontal="left" vertical="center" wrapText="1"/>
    </xf>
    <xf numFmtId="173" fontId="3" fillId="0" borderId="4" xfId="0" applyNumberFormat="1" applyFont="1" applyBorder="1" applyAlignment="1" applyProtection="1">
      <alignment horizontal="right" vertical="center" wrapText="1"/>
    </xf>
    <xf numFmtId="49" fontId="3" fillId="0" borderId="5" xfId="0" applyNumberFormat="1" applyFont="1" applyBorder="1" applyAlignment="1" applyProtection="1">
      <alignment horizontal="center" vertical="center" wrapText="1"/>
    </xf>
    <xf numFmtId="49" fontId="3" fillId="0" borderId="5" xfId="0" applyNumberFormat="1" applyFont="1" applyBorder="1" applyAlignment="1" applyProtection="1">
      <alignment horizontal="left" vertical="center" wrapText="1"/>
    </xf>
    <xf numFmtId="173" fontId="3" fillId="0" borderId="5" xfId="0" applyNumberFormat="1" applyFont="1" applyBorder="1" applyAlignment="1" applyProtection="1">
      <alignment horizontal="right" vertical="center" wrapText="1"/>
    </xf>
    <xf numFmtId="49" fontId="3" fillId="0" borderId="13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horizontal="left" vertical="center" wrapText="1"/>
    </xf>
    <xf numFmtId="173" fontId="3" fillId="0" borderId="13" xfId="0" applyNumberFormat="1" applyFont="1" applyBorder="1" applyAlignment="1" applyProtection="1">
      <alignment horizontal="right" vertical="center" wrapText="1"/>
    </xf>
    <xf numFmtId="0" fontId="1" fillId="2" borderId="20" xfId="0" applyNumberFormat="1" applyFont="1" applyFill="1" applyBorder="1" applyAlignment="1" applyProtection="1">
      <alignment horizontal="center" vertical="top" wrapText="1"/>
    </xf>
    <xf numFmtId="0" fontId="1" fillId="2" borderId="21" xfId="0" applyNumberFormat="1" applyFont="1" applyFill="1" applyBorder="1" applyAlignment="1" applyProtection="1">
      <alignment horizontal="center" vertical="top" wrapText="1"/>
    </xf>
    <xf numFmtId="49" fontId="1" fillId="2" borderId="22" xfId="0" applyNumberFormat="1" applyFont="1" applyFill="1" applyBorder="1" applyAlignment="1" applyProtection="1">
      <alignment horizontal="center" vertical="center" wrapText="1"/>
    </xf>
    <xf numFmtId="49" fontId="1" fillId="2" borderId="23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 applyProtection="1">
      <alignment horizontal="center" vertical="center" wrapText="1"/>
    </xf>
    <xf numFmtId="49" fontId="2" fillId="2" borderId="11" xfId="0" applyNumberFormat="1" applyFont="1" applyFill="1" applyBorder="1" applyAlignment="1" applyProtection="1">
      <alignment horizontal="left" vertical="center" wrapText="1"/>
    </xf>
    <xf numFmtId="0" fontId="2" fillId="2" borderId="20" xfId="0" applyNumberFormat="1" applyFont="1" applyFill="1" applyBorder="1" applyAlignment="1" applyProtection="1">
      <alignment horizontal="center" vertical="center" wrapText="1"/>
    </xf>
    <xf numFmtId="0" fontId="1" fillId="2" borderId="21" xfId="0" applyNumberFormat="1" applyFont="1" applyFill="1" applyBorder="1" applyAlignment="1" applyProtection="1">
      <alignment horizontal="center" vertical="center" wrapText="1"/>
    </xf>
    <xf numFmtId="173" fontId="2" fillId="2" borderId="22" xfId="0" applyNumberFormat="1" applyFont="1" applyFill="1" applyBorder="1" applyAlignment="1" applyProtection="1">
      <alignment horizontal="center" vertical="center" wrapText="1"/>
    </xf>
    <xf numFmtId="173" fontId="2" fillId="2" borderId="23" xfId="0" applyNumberFormat="1" applyFont="1" applyFill="1" applyBorder="1" applyAlignment="1" applyProtection="1">
      <alignment horizontal="center" vertical="center" wrapText="1"/>
    </xf>
    <xf numFmtId="173" fontId="2" fillId="2" borderId="10" xfId="0" applyNumberFormat="1" applyFont="1" applyFill="1" applyBorder="1" applyAlignment="1" applyProtection="1">
      <alignment horizontal="center" vertical="center" wrapText="1"/>
    </xf>
    <xf numFmtId="173" fontId="2" fillId="2" borderId="11" xfId="0" applyNumberFormat="1" applyFont="1" applyFill="1" applyBorder="1" applyAlignment="1" applyProtection="1">
      <alignment horizontal="center" vertical="center" wrapText="1"/>
    </xf>
    <xf numFmtId="0" fontId="1" fillId="2" borderId="24" xfId="0" applyNumberFormat="1" applyFont="1" applyFill="1" applyBorder="1" applyAlignment="1" applyProtection="1">
      <alignment horizontal="center" vertical="center" wrapText="1"/>
    </xf>
    <xf numFmtId="173" fontId="1" fillId="2" borderId="25" xfId="0" applyNumberFormat="1" applyFont="1" applyFill="1" applyBorder="1" applyAlignment="1" applyProtection="1">
      <alignment horizontal="center" vertical="center" wrapText="1"/>
    </xf>
    <xf numFmtId="49" fontId="2" fillId="2" borderId="17" xfId="0" applyNumberFormat="1" applyFont="1" applyFill="1" applyBorder="1" applyAlignment="1" applyProtection="1">
      <alignment horizontal="center" vertical="center" wrapText="1"/>
    </xf>
    <xf numFmtId="49" fontId="2" fillId="2" borderId="18" xfId="0" applyNumberFormat="1" applyFont="1" applyFill="1" applyBorder="1" applyAlignment="1" applyProtection="1">
      <alignment horizontal="left" vertical="center" wrapText="1"/>
    </xf>
    <xf numFmtId="173" fontId="2" fillId="2" borderId="17" xfId="0" applyNumberFormat="1" applyFont="1" applyFill="1" applyBorder="1" applyAlignment="1" applyProtection="1">
      <alignment horizontal="center" vertical="center" wrapText="1"/>
    </xf>
    <xf numFmtId="173" fontId="2" fillId="2" borderId="18" xfId="0" applyNumberFormat="1" applyFont="1" applyFill="1" applyBorder="1" applyAlignment="1" applyProtection="1">
      <alignment horizontal="center" vertical="center" wrapText="1"/>
    </xf>
    <xf numFmtId="173" fontId="2" fillId="2" borderId="9" xfId="0" applyNumberFormat="1" applyFont="1" applyFill="1" applyBorder="1" applyAlignment="1" applyProtection="1">
      <alignment horizontal="center" vertical="center" wrapText="1"/>
    </xf>
    <xf numFmtId="49" fontId="2" fillId="2" borderId="17" xfId="0" applyNumberFormat="1" applyFont="1" applyFill="1" applyBorder="1" applyAlignment="1" applyProtection="1">
      <alignment horizontal="center"/>
    </xf>
    <xf numFmtId="49" fontId="2" fillId="2" borderId="18" xfId="0" applyNumberFormat="1" applyFont="1" applyFill="1" applyBorder="1" applyAlignment="1" applyProtection="1">
      <alignment horizontal="left"/>
    </xf>
    <xf numFmtId="173" fontId="2" fillId="2" borderId="17" xfId="0" applyNumberFormat="1" applyFont="1" applyFill="1" applyBorder="1" applyAlignment="1" applyProtection="1">
      <alignment horizontal="center" vertical="center"/>
    </xf>
    <xf numFmtId="173" fontId="2" fillId="2" borderId="18" xfId="0" applyNumberFormat="1" applyFont="1" applyFill="1" applyBorder="1" applyAlignment="1" applyProtection="1">
      <alignment horizontal="center" vertical="center"/>
    </xf>
    <xf numFmtId="173" fontId="2" fillId="2" borderId="9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filterMode="1">
    <outlinePr summaryBelow="0"/>
  </sheetPr>
  <dimension ref="A2:M148"/>
  <sheetViews>
    <sheetView showGridLines="0" tabSelected="1" topLeftCell="A2" zoomScale="75" zoomScaleNormal="75" workbookViewId="0">
      <selection activeCell="Q12" sqref="Q12"/>
    </sheetView>
  </sheetViews>
  <sheetFormatPr defaultRowHeight="18.75" outlineLevelRow="1"/>
  <cols>
    <col min="1" max="1" width="20.7109375" style="7" customWidth="1"/>
    <col min="2" max="2" width="44" style="7" customWidth="1"/>
    <col min="3" max="3" width="55.28515625" style="7" hidden="1" customWidth="1"/>
    <col min="4" max="5" width="15.42578125" style="27" customWidth="1"/>
    <col min="6" max="6" width="15.42578125" style="8" hidden="1" customWidth="1"/>
    <col min="7" max="7" width="12" style="8" hidden="1" customWidth="1"/>
    <col min="8" max="8" width="20.28515625" style="7" hidden="1" customWidth="1"/>
    <col min="9" max="9" width="20.85546875" style="7" hidden="1" customWidth="1"/>
    <col min="10" max="10" width="22.7109375" style="7" hidden="1" customWidth="1"/>
    <col min="11" max="11" width="15.140625" style="7" hidden="1" customWidth="1"/>
    <col min="12" max="12" width="10.7109375" style="7" hidden="1" customWidth="1"/>
    <col min="13" max="13" width="37.42578125" style="29" customWidth="1"/>
    <col min="14" max="16384" width="9.140625" style="7"/>
  </cols>
  <sheetData>
    <row r="2" spans="1:13" ht="18.75" customHeight="1">
      <c r="A2" s="9" t="s">
        <v>77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ht="19.5" thickBot="1">
      <c r="A3" s="10"/>
      <c r="B3" s="10"/>
      <c r="C3" s="10"/>
      <c r="D3" s="28"/>
      <c r="E3" s="28"/>
      <c r="F3" s="11" t="s">
        <v>0</v>
      </c>
    </row>
    <row r="4" spans="1:13" ht="124.5" customHeight="1" thickBot="1">
      <c r="A4" s="31" t="s">
        <v>78</v>
      </c>
      <c r="B4" s="31" t="s">
        <v>79</v>
      </c>
      <c r="C4" s="32" t="s">
        <v>80</v>
      </c>
      <c r="D4" s="31" t="s">
        <v>82</v>
      </c>
      <c r="E4" s="31" t="s">
        <v>84</v>
      </c>
      <c r="F4" s="30" t="s">
        <v>3</v>
      </c>
      <c r="G4" s="12" t="s">
        <v>81</v>
      </c>
      <c r="H4" s="13" t="s">
        <v>1</v>
      </c>
      <c r="I4" s="14" t="s">
        <v>2</v>
      </c>
      <c r="J4" s="14" t="s">
        <v>3</v>
      </c>
      <c r="M4" s="31" t="s">
        <v>85</v>
      </c>
    </row>
    <row r="5" spans="1:13">
      <c r="A5" s="49"/>
      <c r="B5" s="50"/>
      <c r="C5" s="15"/>
      <c r="D5" s="55"/>
      <c r="E5" s="56"/>
      <c r="F5" s="35"/>
      <c r="G5" s="16"/>
      <c r="H5" s="17"/>
      <c r="I5" s="18"/>
      <c r="J5" s="18"/>
      <c r="M5" s="61"/>
    </row>
    <row r="6" spans="1:13" ht="19.5" thickBot="1">
      <c r="A6" s="51" t="s">
        <v>83</v>
      </c>
      <c r="B6" s="52"/>
      <c r="C6" s="33"/>
      <c r="D6" s="57">
        <f>D7+D10+D12+D18+D22+D36+D39+D41+D55+D57+D60+D62+D67+D69+D71+D73+D92+D94+D96+D109+D115+D120+D122+D124+D126</f>
        <v>2732418.8000000003</v>
      </c>
      <c r="E6" s="58">
        <f t="shared" ref="E6:F6" si="0">E7+E10+E12+E18+E22+E36+E39+E41+E55+E57+E60+E62+E67+E69+E71+E73+E92+E94+E96+E109+E115+E120+E122+E124+E126</f>
        <v>3096602.0000000005</v>
      </c>
      <c r="F6" s="36">
        <f t="shared" si="0"/>
        <v>3038187.4000000008</v>
      </c>
      <c r="G6" s="20">
        <f>F6/E6*100</f>
        <v>98.113590316094871</v>
      </c>
      <c r="H6" s="19">
        <f>H7+H10+H12+H18+H22+H36+H39+H41+H55+H57+H60+H62+H67+H69+H71+H73+H92+H94+H96+H109+H115+H120+H122+H124+H126</f>
        <v>2732418800</v>
      </c>
      <c r="I6" s="19">
        <f t="shared" ref="I6:J6" si="1">I7+I10+I12+I18+I22+I36+I39+I41+I55+I57+I60+I62+I67+I69+I71+I73+I92+I94+I96+I109+I115+I120+I122+I124+I126</f>
        <v>3096602061</v>
      </c>
      <c r="J6" s="19">
        <f t="shared" si="1"/>
        <v>3038187467.3799992</v>
      </c>
      <c r="K6" s="7">
        <f>E6-ROUND(I6/1000,1)</f>
        <v>-9.999999962747097E-2</v>
      </c>
      <c r="L6" s="7">
        <f>F6-ROUND(J6/1000,1)</f>
        <v>-9.9999999161809683E-2</v>
      </c>
      <c r="M6" s="62">
        <f>E6/D6*100-100</f>
        <v>13.328235042153864</v>
      </c>
    </row>
    <row r="7" spans="1:13" ht="57" collapsed="1" thickBot="1">
      <c r="A7" s="53" t="s">
        <v>4</v>
      </c>
      <c r="B7" s="54" t="s">
        <v>5</v>
      </c>
      <c r="C7" s="34"/>
      <c r="D7" s="59">
        <f>SUM(D8:D9)</f>
        <v>1517896.7</v>
      </c>
      <c r="E7" s="60">
        <f t="shared" ref="E7:F7" si="2">SUM(E8:E9)</f>
        <v>1612577</v>
      </c>
      <c r="F7" s="37">
        <f t="shared" si="2"/>
        <v>1599665.9</v>
      </c>
      <c r="G7" s="20">
        <f>F7/E7*100</f>
        <v>99.199349860502778</v>
      </c>
      <c r="H7" s="22">
        <v>1517896700</v>
      </c>
      <c r="I7" s="23">
        <v>1612576984.1900001</v>
      </c>
      <c r="J7" s="23">
        <v>1599665861.1800001</v>
      </c>
      <c r="K7" s="7">
        <f t="shared" ref="K7:L70" si="3">E7-ROUND(I7/1000,1)</f>
        <v>0</v>
      </c>
      <c r="L7" s="7">
        <f t="shared" si="3"/>
        <v>0</v>
      </c>
      <c r="M7" s="62">
        <f t="shared" ref="M7:M70" si="4">E7/D7*100-100</f>
        <v>6.237598382024288</v>
      </c>
    </row>
    <row r="8" spans="1:13" s="1" customFormat="1" ht="57" hidden="1" outlineLevel="1" thickBot="1">
      <c r="A8" s="43"/>
      <c r="B8" s="44"/>
      <c r="C8" s="5" t="s">
        <v>6</v>
      </c>
      <c r="D8" s="45">
        <v>0</v>
      </c>
      <c r="E8" s="45">
        <v>197.5</v>
      </c>
      <c r="F8" s="6">
        <v>197.5</v>
      </c>
      <c r="G8" s="6">
        <f t="shared" ref="G8:G71" si="5">F8/E8*100</f>
        <v>100</v>
      </c>
      <c r="H8" s="3">
        <v>0</v>
      </c>
      <c r="I8" s="2">
        <v>197500</v>
      </c>
      <c r="J8" s="2">
        <v>197500</v>
      </c>
      <c r="K8" s="1">
        <f t="shared" si="3"/>
        <v>0</v>
      </c>
      <c r="L8" s="1">
        <f t="shared" si="3"/>
        <v>0</v>
      </c>
      <c r="M8" s="45" t="e">
        <f t="shared" si="4"/>
        <v>#DIV/0!</v>
      </c>
    </row>
    <row r="9" spans="1:13" s="1" customFormat="1" ht="57" hidden="1" outlineLevel="1" thickBot="1">
      <c r="A9" s="40"/>
      <c r="B9" s="41"/>
      <c r="C9" s="5" t="s">
        <v>7</v>
      </c>
      <c r="D9" s="42">
        <v>1517896.7</v>
      </c>
      <c r="E9" s="42">
        <v>1612379.5</v>
      </c>
      <c r="F9" s="6">
        <v>1599468.4</v>
      </c>
      <c r="G9" s="6">
        <f t="shared" si="5"/>
        <v>99.199251789048418</v>
      </c>
      <c r="H9" s="3">
        <v>1517896700</v>
      </c>
      <c r="I9" s="2">
        <v>1612379484.1900001</v>
      </c>
      <c r="J9" s="2">
        <v>1599468361.1800001</v>
      </c>
      <c r="K9" s="1">
        <f t="shared" si="3"/>
        <v>0</v>
      </c>
      <c r="L9" s="1">
        <f t="shared" si="3"/>
        <v>0</v>
      </c>
      <c r="M9" s="42">
        <f t="shared" si="4"/>
        <v>6.2245869564114571</v>
      </c>
    </row>
    <row r="10" spans="1:13" ht="94.5" collapsed="1" thickBot="1">
      <c r="A10" s="63" t="s">
        <v>8</v>
      </c>
      <c r="B10" s="64" t="s">
        <v>9</v>
      </c>
      <c r="C10" s="34"/>
      <c r="D10" s="65">
        <f>D11</f>
        <v>278974.40000000002</v>
      </c>
      <c r="E10" s="66">
        <f t="shared" ref="E10:F10" si="6">E11</f>
        <v>401021.8</v>
      </c>
      <c r="F10" s="37">
        <f t="shared" si="6"/>
        <v>364489.5</v>
      </c>
      <c r="G10" s="21">
        <f t="shared" si="5"/>
        <v>90.890195994332473</v>
      </c>
      <c r="H10" s="22">
        <v>278974400</v>
      </c>
      <c r="I10" s="23">
        <v>401021827.91000003</v>
      </c>
      <c r="J10" s="23">
        <v>364489543.14999998</v>
      </c>
      <c r="K10" s="7">
        <f t="shared" si="3"/>
        <v>0</v>
      </c>
      <c r="L10" s="7">
        <f t="shared" si="3"/>
        <v>0</v>
      </c>
      <c r="M10" s="67">
        <f t="shared" si="4"/>
        <v>43.748602022264379</v>
      </c>
    </row>
    <row r="11" spans="1:13" s="1" customFormat="1" ht="38.25" hidden="1" outlineLevel="1" thickBot="1">
      <c r="A11" s="46"/>
      <c r="B11" s="47"/>
      <c r="C11" s="5" t="s">
        <v>10</v>
      </c>
      <c r="D11" s="48">
        <v>278974.40000000002</v>
      </c>
      <c r="E11" s="48">
        <v>401021.8</v>
      </c>
      <c r="F11" s="6">
        <v>364489.5</v>
      </c>
      <c r="G11" s="6">
        <f t="shared" si="5"/>
        <v>90.890195994332473</v>
      </c>
      <c r="H11" s="3">
        <v>278974400</v>
      </c>
      <c r="I11" s="2">
        <v>401021827.91000003</v>
      </c>
      <c r="J11" s="2">
        <v>364489543.14999998</v>
      </c>
      <c r="K11" s="1">
        <f t="shared" si="3"/>
        <v>0</v>
      </c>
      <c r="L11" s="1">
        <f t="shared" si="3"/>
        <v>0</v>
      </c>
      <c r="M11" s="48">
        <f t="shared" si="4"/>
        <v>43.748602022264379</v>
      </c>
    </row>
    <row r="12" spans="1:13" ht="94.5" collapsed="1" thickBot="1">
      <c r="A12" s="63" t="s">
        <v>11</v>
      </c>
      <c r="B12" s="64" t="s">
        <v>12</v>
      </c>
      <c r="C12" s="34"/>
      <c r="D12" s="65">
        <f>SUM(D13:D17)</f>
        <v>24564.7</v>
      </c>
      <c r="E12" s="66">
        <f t="shared" ref="E12:F12" si="7">SUM(E13:E17)</f>
        <v>22784.400000000001</v>
      </c>
      <c r="F12" s="37">
        <f t="shared" si="7"/>
        <v>22784.400000000001</v>
      </c>
      <c r="G12" s="21">
        <f t="shared" si="5"/>
        <v>100</v>
      </c>
      <c r="H12" s="22">
        <v>24564700</v>
      </c>
      <c r="I12" s="23">
        <v>22784364.5</v>
      </c>
      <c r="J12" s="23">
        <v>22784364.5</v>
      </c>
      <c r="K12" s="7">
        <f t="shared" si="3"/>
        <v>0</v>
      </c>
      <c r="L12" s="7">
        <f t="shared" si="3"/>
        <v>0</v>
      </c>
      <c r="M12" s="67">
        <f t="shared" si="4"/>
        <v>-7.2473915822297812</v>
      </c>
    </row>
    <row r="13" spans="1:13" s="1" customFormat="1" ht="75.75" hidden="1" outlineLevel="1" thickBot="1">
      <c r="A13" s="43"/>
      <c r="B13" s="44"/>
      <c r="C13" s="5" t="s">
        <v>13</v>
      </c>
      <c r="D13" s="45">
        <v>175.4</v>
      </c>
      <c r="E13" s="45">
        <v>175.4</v>
      </c>
      <c r="F13" s="6">
        <v>175.4</v>
      </c>
      <c r="G13" s="6">
        <f t="shared" si="5"/>
        <v>100</v>
      </c>
      <c r="H13" s="3">
        <v>175400</v>
      </c>
      <c r="I13" s="2">
        <v>175400</v>
      </c>
      <c r="J13" s="2">
        <v>175400</v>
      </c>
      <c r="K13" s="1">
        <f t="shared" si="3"/>
        <v>0</v>
      </c>
      <c r="L13" s="1">
        <f t="shared" si="3"/>
        <v>0</v>
      </c>
      <c r="M13" s="45">
        <f t="shared" si="4"/>
        <v>0</v>
      </c>
    </row>
    <row r="14" spans="1:13" s="1" customFormat="1" ht="57" hidden="1" outlineLevel="1" thickBot="1">
      <c r="A14" s="4"/>
      <c r="B14" s="5"/>
      <c r="C14" s="5" t="s">
        <v>14</v>
      </c>
      <c r="D14" s="6">
        <v>448</v>
      </c>
      <c r="E14" s="6">
        <v>507</v>
      </c>
      <c r="F14" s="6">
        <v>507</v>
      </c>
      <c r="G14" s="6">
        <f t="shared" si="5"/>
        <v>100</v>
      </c>
      <c r="H14" s="3">
        <v>448000</v>
      </c>
      <c r="I14" s="2">
        <v>507000</v>
      </c>
      <c r="J14" s="2">
        <v>507000</v>
      </c>
      <c r="K14" s="1">
        <f t="shared" si="3"/>
        <v>0</v>
      </c>
      <c r="L14" s="1">
        <f t="shared" si="3"/>
        <v>0</v>
      </c>
      <c r="M14" s="6">
        <f t="shared" si="4"/>
        <v>13.169642857142861</v>
      </c>
    </row>
    <row r="15" spans="1:13" s="1" customFormat="1" ht="57" hidden="1" outlineLevel="1" thickBot="1">
      <c r="A15" s="4"/>
      <c r="B15" s="5"/>
      <c r="C15" s="5" t="s">
        <v>6</v>
      </c>
      <c r="D15" s="6">
        <v>154.9</v>
      </c>
      <c r="E15" s="6">
        <v>147.19999999999999</v>
      </c>
      <c r="F15" s="6">
        <v>147.19999999999999</v>
      </c>
      <c r="G15" s="6">
        <f t="shared" si="5"/>
        <v>100</v>
      </c>
      <c r="H15" s="3">
        <v>154900</v>
      </c>
      <c r="I15" s="2">
        <v>147155</v>
      </c>
      <c r="J15" s="2">
        <v>147155</v>
      </c>
      <c r="K15" s="1">
        <f t="shared" si="3"/>
        <v>0</v>
      </c>
      <c r="L15" s="1">
        <f t="shared" si="3"/>
        <v>0</v>
      </c>
      <c r="M15" s="6">
        <f t="shared" si="4"/>
        <v>-4.9709489993544338</v>
      </c>
    </row>
    <row r="16" spans="1:13" s="1" customFormat="1" ht="57" hidden="1" outlineLevel="1" thickBot="1">
      <c r="A16" s="4"/>
      <c r="B16" s="5"/>
      <c r="C16" s="5" t="s">
        <v>7</v>
      </c>
      <c r="D16" s="6">
        <v>3254.2</v>
      </c>
      <c r="E16" s="6">
        <v>257.39999999999998</v>
      </c>
      <c r="F16" s="6">
        <v>257.39999999999998</v>
      </c>
      <c r="G16" s="6">
        <f t="shared" si="5"/>
        <v>100</v>
      </c>
      <c r="H16" s="3">
        <v>3254200</v>
      </c>
      <c r="I16" s="2">
        <v>257400</v>
      </c>
      <c r="J16" s="2">
        <v>257400</v>
      </c>
      <c r="K16" s="1">
        <f t="shared" si="3"/>
        <v>0</v>
      </c>
      <c r="L16" s="1">
        <f t="shared" si="3"/>
        <v>0</v>
      </c>
      <c r="M16" s="6">
        <f t="shared" si="4"/>
        <v>-92.090221867125564</v>
      </c>
    </row>
    <row r="17" spans="1:13" s="1" customFormat="1" ht="38.25" hidden="1" outlineLevel="1" thickBot="1">
      <c r="A17" s="40"/>
      <c r="B17" s="41"/>
      <c r="C17" s="5" t="s">
        <v>10</v>
      </c>
      <c r="D17" s="42">
        <v>20532.2</v>
      </c>
      <c r="E17" s="42">
        <v>21697.4</v>
      </c>
      <c r="F17" s="6">
        <v>21697.4</v>
      </c>
      <c r="G17" s="6">
        <f t="shared" si="5"/>
        <v>100</v>
      </c>
      <c r="H17" s="3">
        <v>20532200</v>
      </c>
      <c r="I17" s="2">
        <v>21697409.5</v>
      </c>
      <c r="J17" s="2">
        <v>21697409.5</v>
      </c>
      <c r="K17" s="1">
        <f t="shared" si="3"/>
        <v>0</v>
      </c>
      <c r="L17" s="1">
        <f t="shared" si="3"/>
        <v>0</v>
      </c>
      <c r="M17" s="42">
        <f t="shared" si="4"/>
        <v>5.6749885545630718</v>
      </c>
    </row>
    <row r="18" spans="1:13" ht="94.5" collapsed="1" thickBot="1">
      <c r="A18" s="63" t="s">
        <v>15</v>
      </c>
      <c r="B18" s="64" t="s">
        <v>16</v>
      </c>
      <c r="C18" s="34"/>
      <c r="D18" s="65">
        <f>SUM(D19:D21)</f>
        <v>14115.699999999999</v>
      </c>
      <c r="E18" s="66">
        <f t="shared" ref="E18:F18" si="8">SUM(E19:E21)</f>
        <v>21462.6</v>
      </c>
      <c r="F18" s="37">
        <f t="shared" si="8"/>
        <v>21397</v>
      </c>
      <c r="G18" s="21">
        <f t="shared" si="5"/>
        <v>99.694352035634083</v>
      </c>
      <c r="H18" s="22">
        <v>14115700</v>
      </c>
      <c r="I18" s="23">
        <v>21462657.719999999</v>
      </c>
      <c r="J18" s="23">
        <v>21397046.530000001</v>
      </c>
      <c r="K18" s="7">
        <f t="shared" si="3"/>
        <v>-0.10000000000218279</v>
      </c>
      <c r="L18" s="7">
        <f t="shared" si="3"/>
        <v>0</v>
      </c>
      <c r="M18" s="67">
        <f t="shared" si="4"/>
        <v>52.047719914704913</v>
      </c>
    </row>
    <row r="19" spans="1:13" s="1" customFormat="1" ht="57" hidden="1" outlineLevel="1" thickBot="1">
      <c r="A19" s="43"/>
      <c r="B19" s="44"/>
      <c r="C19" s="5" t="s">
        <v>17</v>
      </c>
      <c r="D19" s="45">
        <v>457.9</v>
      </c>
      <c r="E19" s="45">
        <v>315.39999999999998</v>
      </c>
      <c r="F19" s="6">
        <v>314.3</v>
      </c>
      <c r="G19" s="6">
        <f t="shared" si="5"/>
        <v>99.651236525047565</v>
      </c>
      <c r="H19" s="3">
        <v>457900</v>
      </c>
      <c r="I19" s="2">
        <v>315412.21000000002</v>
      </c>
      <c r="J19" s="2">
        <v>314307.34999999998</v>
      </c>
      <c r="K19" s="1">
        <f t="shared" si="3"/>
        <v>0</v>
      </c>
      <c r="L19" s="1">
        <f t="shared" si="3"/>
        <v>0</v>
      </c>
      <c r="M19" s="45">
        <f t="shared" si="4"/>
        <v>-31.120331950207472</v>
      </c>
    </row>
    <row r="20" spans="1:13" s="1" customFormat="1" ht="57" hidden="1" outlineLevel="1" thickBot="1">
      <c r="A20" s="4"/>
      <c r="B20" s="5"/>
      <c r="C20" s="5" t="s">
        <v>18</v>
      </c>
      <c r="D20" s="6">
        <v>0</v>
      </c>
      <c r="E20" s="6">
        <v>7356.7</v>
      </c>
      <c r="F20" s="6">
        <v>7331.3</v>
      </c>
      <c r="G20" s="6">
        <f t="shared" si="5"/>
        <v>99.654736498701865</v>
      </c>
      <c r="H20" s="3">
        <v>0</v>
      </c>
      <c r="I20" s="2">
        <v>7356719.5499999998</v>
      </c>
      <c r="J20" s="2">
        <v>7331294.5499999998</v>
      </c>
      <c r="K20" s="1">
        <f t="shared" si="3"/>
        <v>0</v>
      </c>
      <c r="L20" s="1">
        <f t="shared" si="3"/>
        <v>0</v>
      </c>
      <c r="M20" s="6" t="e">
        <f t="shared" si="4"/>
        <v>#DIV/0!</v>
      </c>
    </row>
    <row r="21" spans="1:13" s="1" customFormat="1" ht="38.25" hidden="1" outlineLevel="1" thickBot="1">
      <c r="A21" s="40"/>
      <c r="B21" s="41"/>
      <c r="C21" s="5" t="s">
        <v>10</v>
      </c>
      <c r="D21" s="42">
        <v>13657.8</v>
      </c>
      <c r="E21" s="42">
        <v>13790.5</v>
      </c>
      <c r="F21" s="6">
        <v>13751.4</v>
      </c>
      <c r="G21" s="6">
        <f t="shared" si="5"/>
        <v>99.716471483992592</v>
      </c>
      <c r="H21" s="3">
        <v>13657800</v>
      </c>
      <c r="I21" s="2">
        <v>13790525.960000001</v>
      </c>
      <c r="J21" s="2">
        <v>13751444.630000001</v>
      </c>
      <c r="K21" s="1">
        <f t="shared" si="3"/>
        <v>0</v>
      </c>
      <c r="L21" s="1">
        <f t="shared" si="3"/>
        <v>0</v>
      </c>
      <c r="M21" s="42">
        <f t="shared" si="4"/>
        <v>0.97160596875045258</v>
      </c>
    </row>
    <row r="22" spans="1:13" ht="75.75" collapsed="1" thickBot="1">
      <c r="A22" s="63" t="s">
        <v>19</v>
      </c>
      <c r="B22" s="64" t="s">
        <v>20</v>
      </c>
      <c r="C22" s="34"/>
      <c r="D22" s="65">
        <f>SUM(D23:D35)</f>
        <v>215164.9</v>
      </c>
      <c r="E22" s="66">
        <f t="shared" ref="E22:F22" si="9">SUM(E23:E35)</f>
        <v>237072.30000000002</v>
      </c>
      <c r="F22" s="37">
        <f t="shared" si="9"/>
        <v>236015.1</v>
      </c>
      <c r="G22" s="21">
        <f t="shared" si="5"/>
        <v>99.554060090529333</v>
      </c>
      <c r="H22" s="22">
        <v>215164900</v>
      </c>
      <c r="I22" s="23">
        <v>237072417.97999999</v>
      </c>
      <c r="J22" s="23">
        <v>236015182.30000001</v>
      </c>
      <c r="K22" s="7">
        <f t="shared" si="3"/>
        <v>-9.9999999976716936E-2</v>
      </c>
      <c r="L22" s="7">
        <f t="shared" si="3"/>
        <v>-0.10000000000582077</v>
      </c>
      <c r="M22" s="67">
        <f t="shared" si="4"/>
        <v>10.181679260883186</v>
      </c>
    </row>
    <row r="23" spans="1:13" s="1" customFormat="1" ht="57" hidden="1" outlineLevel="1" thickBot="1">
      <c r="A23" s="43"/>
      <c r="B23" s="44"/>
      <c r="C23" s="5" t="s">
        <v>21</v>
      </c>
      <c r="D23" s="45">
        <v>8489.7000000000007</v>
      </c>
      <c r="E23" s="45">
        <v>9443.1</v>
      </c>
      <c r="F23" s="6">
        <v>9443.1</v>
      </c>
      <c r="G23" s="6">
        <f t="shared" si="5"/>
        <v>100</v>
      </c>
      <c r="H23" s="3">
        <v>8489700</v>
      </c>
      <c r="I23" s="2">
        <v>9443139.5199999996</v>
      </c>
      <c r="J23" s="2">
        <v>9443135.0800000001</v>
      </c>
      <c r="K23" s="1">
        <f t="shared" si="3"/>
        <v>0</v>
      </c>
      <c r="L23" s="1">
        <f t="shared" si="3"/>
        <v>0</v>
      </c>
      <c r="M23" s="45">
        <f t="shared" si="4"/>
        <v>11.230078801371064</v>
      </c>
    </row>
    <row r="24" spans="1:13" s="1" customFormat="1" ht="57" hidden="1" outlineLevel="1" thickBot="1">
      <c r="A24" s="4"/>
      <c r="B24" s="5"/>
      <c r="C24" s="5" t="s">
        <v>22</v>
      </c>
      <c r="D24" s="6">
        <v>8561.7999999999993</v>
      </c>
      <c r="E24" s="6">
        <v>8471.7000000000007</v>
      </c>
      <c r="F24" s="6">
        <v>8183</v>
      </c>
      <c r="G24" s="6">
        <f t="shared" si="5"/>
        <v>96.592183387041558</v>
      </c>
      <c r="H24" s="3">
        <v>8561800</v>
      </c>
      <c r="I24" s="2">
        <v>8471739.1899999995</v>
      </c>
      <c r="J24" s="2">
        <v>8182984.1699999999</v>
      </c>
      <c r="K24" s="1">
        <f t="shared" si="3"/>
        <v>0</v>
      </c>
      <c r="L24" s="1">
        <f t="shared" si="3"/>
        <v>0</v>
      </c>
      <c r="M24" s="6">
        <f t="shared" si="4"/>
        <v>-1.0523488051577772</v>
      </c>
    </row>
    <row r="25" spans="1:13" s="1" customFormat="1" ht="57" hidden="1" outlineLevel="1" thickBot="1">
      <c r="A25" s="4"/>
      <c r="B25" s="5"/>
      <c r="C25" s="5" t="s">
        <v>23</v>
      </c>
      <c r="D25" s="6">
        <v>7488.3</v>
      </c>
      <c r="E25" s="6">
        <v>9053.7999999999993</v>
      </c>
      <c r="F25" s="6">
        <v>9052.7999999999993</v>
      </c>
      <c r="G25" s="6">
        <f t="shared" si="5"/>
        <v>99.988954913958779</v>
      </c>
      <c r="H25" s="3">
        <v>7488300</v>
      </c>
      <c r="I25" s="2">
        <v>9053812.1699999999</v>
      </c>
      <c r="J25" s="2">
        <v>9052843.6400000006</v>
      </c>
      <c r="K25" s="1">
        <f t="shared" si="3"/>
        <v>0</v>
      </c>
      <c r="L25" s="1">
        <f t="shared" si="3"/>
        <v>0</v>
      </c>
      <c r="M25" s="6">
        <f t="shared" si="4"/>
        <v>20.905946610044992</v>
      </c>
    </row>
    <row r="26" spans="1:13" s="1" customFormat="1" ht="57" hidden="1" outlineLevel="1" thickBot="1">
      <c r="A26" s="4"/>
      <c r="B26" s="5"/>
      <c r="C26" s="5" t="s">
        <v>24</v>
      </c>
      <c r="D26" s="6">
        <v>6853.3</v>
      </c>
      <c r="E26" s="6">
        <v>7033.7</v>
      </c>
      <c r="F26" s="6">
        <v>7030.9</v>
      </c>
      <c r="G26" s="6">
        <f t="shared" si="5"/>
        <v>99.9601916487766</v>
      </c>
      <c r="H26" s="3">
        <v>6853300</v>
      </c>
      <c r="I26" s="2">
        <v>7033709.7999999998</v>
      </c>
      <c r="J26" s="2">
        <v>7030924.2800000003</v>
      </c>
      <c r="K26" s="1">
        <f t="shared" si="3"/>
        <v>0</v>
      </c>
      <c r="L26" s="1">
        <f t="shared" si="3"/>
        <v>0</v>
      </c>
      <c r="M26" s="6">
        <f t="shared" si="4"/>
        <v>2.6323085229013685</v>
      </c>
    </row>
    <row r="27" spans="1:13" s="1" customFormat="1" ht="75.75" hidden="1" outlineLevel="1" thickBot="1">
      <c r="A27" s="4"/>
      <c r="B27" s="5"/>
      <c r="C27" s="5" t="s">
        <v>25</v>
      </c>
      <c r="D27" s="6">
        <v>4681.6000000000004</v>
      </c>
      <c r="E27" s="6">
        <v>4889.6000000000004</v>
      </c>
      <c r="F27" s="6">
        <v>4888.8</v>
      </c>
      <c r="G27" s="6">
        <f t="shared" si="5"/>
        <v>99.983638743455501</v>
      </c>
      <c r="H27" s="3">
        <v>4681600</v>
      </c>
      <c r="I27" s="2">
        <v>4889646.93</v>
      </c>
      <c r="J27" s="2">
        <v>4888812.43</v>
      </c>
      <c r="K27" s="1">
        <f t="shared" si="3"/>
        <v>0</v>
      </c>
      <c r="L27" s="1">
        <f t="shared" si="3"/>
        <v>0</v>
      </c>
      <c r="M27" s="6">
        <f t="shared" si="4"/>
        <v>4.4429254955570769</v>
      </c>
    </row>
    <row r="28" spans="1:13" s="1" customFormat="1" ht="57" hidden="1" outlineLevel="1" thickBot="1">
      <c r="A28" s="4"/>
      <c r="B28" s="5"/>
      <c r="C28" s="5" t="s">
        <v>26</v>
      </c>
      <c r="D28" s="6">
        <v>7059.2</v>
      </c>
      <c r="E28" s="6">
        <v>9587.2000000000007</v>
      </c>
      <c r="F28" s="6">
        <v>9587.2000000000007</v>
      </c>
      <c r="G28" s="6">
        <f t="shared" si="5"/>
        <v>100</v>
      </c>
      <c r="H28" s="3">
        <v>7059200</v>
      </c>
      <c r="I28" s="2">
        <v>9587240.6400000006</v>
      </c>
      <c r="J28" s="2">
        <v>9587240.6400000006</v>
      </c>
      <c r="K28" s="1">
        <f t="shared" si="3"/>
        <v>0</v>
      </c>
      <c r="L28" s="1">
        <f t="shared" si="3"/>
        <v>0</v>
      </c>
      <c r="M28" s="6">
        <f t="shared" si="4"/>
        <v>35.811423390752509</v>
      </c>
    </row>
    <row r="29" spans="1:13" s="1" customFormat="1" ht="57" hidden="1" outlineLevel="1" thickBot="1">
      <c r="A29" s="4"/>
      <c r="B29" s="5"/>
      <c r="C29" s="5" t="s">
        <v>27</v>
      </c>
      <c r="D29" s="6">
        <v>6824.6</v>
      </c>
      <c r="E29" s="6">
        <v>7500.6</v>
      </c>
      <c r="F29" s="6">
        <v>7500.5</v>
      </c>
      <c r="G29" s="6">
        <f t="shared" si="5"/>
        <v>99.9986667733248</v>
      </c>
      <c r="H29" s="3">
        <v>6824600</v>
      </c>
      <c r="I29" s="2">
        <v>7500641.79</v>
      </c>
      <c r="J29" s="2">
        <v>7500535.9699999997</v>
      </c>
      <c r="K29" s="1">
        <f t="shared" si="3"/>
        <v>0</v>
      </c>
      <c r="L29" s="1">
        <f t="shared" si="3"/>
        <v>0</v>
      </c>
      <c r="M29" s="6">
        <f t="shared" si="4"/>
        <v>9.905342437652024</v>
      </c>
    </row>
    <row r="30" spans="1:13" s="1" customFormat="1" ht="57" hidden="1" outlineLevel="1" thickBot="1">
      <c r="A30" s="4"/>
      <c r="B30" s="5"/>
      <c r="C30" s="5" t="s">
        <v>28</v>
      </c>
      <c r="D30" s="6">
        <v>7217.3</v>
      </c>
      <c r="E30" s="6">
        <v>9036.1</v>
      </c>
      <c r="F30" s="6">
        <v>9035.5</v>
      </c>
      <c r="G30" s="6">
        <f t="shared" si="5"/>
        <v>99.993359967242498</v>
      </c>
      <c r="H30" s="3">
        <v>7217300</v>
      </c>
      <c r="I30" s="2">
        <v>9036134.6999999993</v>
      </c>
      <c r="J30" s="2">
        <v>9035468.5399999991</v>
      </c>
      <c r="K30" s="1">
        <f t="shared" si="3"/>
        <v>0</v>
      </c>
      <c r="L30" s="1">
        <f t="shared" si="3"/>
        <v>0</v>
      </c>
      <c r="M30" s="6">
        <f t="shared" si="4"/>
        <v>25.200559766117522</v>
      </c>
    </row>
    <row r="31" spans="1:13" s="1" customFormat="1" ht="57" hidden="1" outlineLevel="1" thickBot="1">
      <c r="A31" s="4"/>
      <c r="B31" s="5"/>
      <c r="C31" s="5" t="s">
        <v>29</v>
      </c>
      <c r="D31" s="6">
        <v>849.9</v>
      </c>
      <c r="E31" s="6">
        <v>823.2</v>
      </c>
      <c r="F31" s="6">
        <v>823.2</v>
      </c>
      <c r="G31" s="6">
        <f t="shared" si="5"/>
        <v>100</v>
      </c>
      <c r="H31" s="3">
        <v>849900</v>
      </c>
      <c r="I31" s="2">
        <v>823142.02</v>
      </c>
      <c r="J31" s="2">
        <v>823142.02</v>
      </c>
      <c r="K31" s="1">
        <f t="shared" si="3"/>
        <v>0.10000000000002274</v>
      </c>
      <c r="L31" s="1">
        <f t="shared" si="3"/>
        <v>0.10000000000002274</v>
      </c>
      <c r="M31" s="6">
        <f t="shared" si="4"/>
        <v>-3.1415460642428457</v>
      </c>
    </row>
    <row r="32" spans="1:13" s="1" customFormat="1" ht="57" hidden="1" outlineLevel="1" thickBot="1">
      <c r="A32" s="4"/>
      <c r="B32" s="5"/>
      <c r="C32" s="5" t="s">
        <v>30</v>
      </c>
      <c r="D32" s="6">
        <v>1038.5</v>
      </c>
      <c r="E32" s="6">
        <v>898.7</v>
      </c>
      <c r="F32" s="6">
        <v>898.7</v>
      </c>
      <c r="G32" s="6">
        <f t="shared" si="5"/>
        <v>100</v>
      </c>
      <c r="H32" s="3">
        <v>1038500</v>
      </c>
      <c r="I32" s="2">
        <v>898728.91</v>
      </c>
      <c r="J32" s="2">
        <v>898672.61</v>
      </c>
      <c r="K32" s="1">
        <f t="shared" si="3"/>
        <v>0</v>
      </c>
      <c r="L32" s="1">
        <f t="shared" si="3"/>
        <v>0</v>
      </c>
      <c r="M32" s="6">
        <f t="shared" si="4"/>
        <v>-13.461723639865184</v>
      </c>
    </row>
    <row r="33" spans="1:13" s="1" customFormat="1" ht="57" hidden="1" outlineLevel="1" thickBot="1">
      <c r="A33" s="4"/>
      <c r="B33" s="5"/>
      <c r="C33" s="5" t="s">
        <v>31</v>
      </c>
      <c r="D33" s="6">
        <v>1281.5999999999999</v>
      </c>
      <c r="E33" s="6">
        <v>1161</v>
      </c>
      <c r="F33" s="6">
        <v>1105.5</v>
      </c>
      <c r="G33" s="6">
        <f t="shared" si="5"/>
        <v>95.21963824289405</v>
      </c>
      <c r="H33" s="3">
        <v>1281600</v>
      </c>
      <c r="I33" s="2">
        <v>1160961.8999999999</v>
      </c>
      <c r="J33" s="2">
        <v>1105543.1000000001</v>
      </c>
      <c r="K33" s="1">
        <f t="shared" si="3"/>
        <v>0</v>
      </c>
      <c r="L33" s="1">
        <f t="shared" si="3"/>
        <v>0</v>
      </c>
      <c r="M33" s="6">
        <f t="shared" si="4"/>
        <v>-9.4101123595505669</v>
      </c>
    </row>
    <row r="34" spans="1:13" s="1" customFormat="1" ht="75" hidden="1" customHeight="1" outlineLevel="1">
      <c r="A34" s="4"/>
      <c r="B34" s="5"/>
      <c r="C34" s="5" t="s">
        <v>13</v>
      </c>
      <c r="D34" s="6">
        <v>154360.20000000001</v>
      </c>
      <c r="E34" s="6">
        <v>168714.7</v>
      </c>
      <c r="F34" s="6">
        <v>168007</v>
      </c>
      <c r="G34" s="6">
        <f t="shared" si="5"/>
        <v>99.580534476248943</v>
      </c>
      <c r="H34" s="3">
        <v>154360200</v>
      </c>
      <c r="I34" s="2">
        <v>168714681.33000001</v>
      </c>
      <c r="J34" s="2">
        <v>168007040.74000001</v>
      </c>
      <c r="K34" s="1">
        <f t="shared" si="3"/>
        <v>0</v>
      </c>
      <c r="L34" s="1">
        <f t="shared" si="3"/>
        <v>0</v>
      </c>
      <c r="M34" s="6">
        <f t="shared" si="4"/>
        <v>9.299353071581919</v>
      </c>
    </row>
    <row r="35" spans="1:13" s="1" customFormat="1" ht="57" hidden="1" customHeight="1" outlineLevel="1">
      <c r="A35" s="40"/>
      <c r="B35" s="41"/>
      <c r="C35" s="5" t="s">
        <v>18</v>
      </c>
      <c r="D35" s="42">
        <v>458.9</v>
      </c>
      <c r="E35" s="42">
        <v>458.9</v>
      </c>
      <c r="F35" s="6">
        <v>458.9</v>
      </c>
      <c r="G35" s="6">
        <f t="shared" si="5"/>
        <v>100</v>
      </c>
      <c r="H35" s="3">
        <v>458900</v>
      </c>
      <c r="I35" s="2">
        <v>458839.08</v>
      </c>
      <c r="J35" s="2">
        <v>458839.08</v>
      </c>
      <c r="K35" s="1">
        <f t="shared" si="3"/>
        <v>9.9999999999965894E-2</v>
      </c>
      <c r="L35" s="1">
        <f t="shared" si="3"/>
        <v>9.9999999999965894E-2</v>
      </c>
      <c r="M35" s="42">
        <f t="shared" si="4"/>
        <v>0</v>
      </c>
    </row>
    <row r="36" spans="1:13" ht="94.5" collapsed="1" thickBot="1">
      <c r="A36" s="63" t="s">
        <v>32</v>
      </c>
      <c r="B36" s="64" t="s">
        <v>33</v>
      </c>
      <c r="C36" s="34"/>
      <c r="D36" s="65">
        <f>SUM(D37:D38)</f>
        <v>143.6</v>
      </c>
      <c r="E36" s="66">
        <f t="shared" ref="E36:F36" si="10">SUM(E37:E38)</f>
        <v>157.19999999999999</v>
      </c>
      <c r="F36" s="37">
        <f t="shared" si="10"/>
        <v>157.19999999999999</v>
      </c>
      <c r="G36" s="21">
        <f t="shared" si="5"/>
        <v>100</v>
      </c>
      <c r="H36" s="22">
        <v>143600</v>
      </c>
      <c r="I36" s="23">
        <v>157166.92000000001</v>
      </c>
      <c r="J36" s="23">
        <v>157166.92000000001</v>
      </c>
      <c r="K36" s="7">
        <f t="shared" si="3"/>
        <v>0</v>
      </c>
      <c r="L36" s="7">
        <f t="shared" si="3"/>
        <v>0</v>
      </c>
      <c r="M36" s="67">
        <f t="shared" si="4"/>
        <v>9.4707520891364823</v>
      </c>
    </row>
    <row r="37" spans="1:13" s="1" customFormat="1" ht="56.25" hidden="1" customHeight="1" outlineLevel="1">
      <c r="A37" s="43"/>
      <c r="B37" s="44"/>
      <c r="C37" s="5" t="s">
        <v>6</v>
      </c>
      <c r="D37" s="45">
        <v>46</v>
      </c>
      <c r="E37" s="45">
        <v>0</v>
      </c>
      <c r="F37" s="6">
        <v>0</v>
      </c>
      <c r="G37" s="6" t="e">
        <f t="shared" si="5"/>
        <v>#DIV/0!</v>
      </c>
      <c r="H37" s="3">
        <v>46000</v>
      </c>
      <c r="I37" s="2">
        <v>0</v>
      </c>
      <c r="J37" s="2">
        <v>0</v>
      </c>
      <c r="K37" s="1">
        <f t="shared" si="3"/>
        <v>0</v>
      </c>
      <c r="L37" s="1">
        <f t="shared" si="3"/>
        <v>0</v>
      </c>
      <c r="M37" s="45">
        <f t="shared" si="4"/>
        <v>-100</v>
      </c>
    </row>
    <row r="38" spans="1:13" s="1" customFormat="1" ht="37.5" hidden="1" customHeight="1" outlineLevel="1">
      <c r="A38" s="40"/>
      <c r="B38" s="41"/>
      <c r="C38" s="5" t="s">
        <v>10</v>
      </c>
      <c r="D38" s="42">
        <v>97.6</v>
      </c>
      <c r="E38" s="42">
        <v>157.19999999999999</v>
      </c>
      <c r="F38" s="6">
        <v>157.19999999999999</v>
      </c>
      <c r="G38" s="6">
        <f t="shared" si="5"/>
        <v>100</v>
      </c>
      <c r="H38" s="3">
        <v>97600</v>
      </c>
      <c r="I38" s="2">
        <v>157166.92000000001</v>
      </c>
      <c r="J38" s="2">
        <v>157166.92000000001</v>
      </c>
      <c r="K38" s="1">
        <f t="shared" si="3"/>
        <v>0</v>
      </c>
      <c r="L38" s="1">
        <f t="shared" si="3"/>
        <v>0</v>
      </c>
      <c r="M38" s="42">
        <f t="shared" si="4"/>
        <v>61.065573770491795</v>
      </c>
    </row>
    <row r="39" spans="1:13" ht="75.75" collapsed="1" thickBot="1">
      <c r="A39" s="63" t="s">
        <v>34</v>
      </c>
      <c r="B39" s="64" t="s">
        <v>35</v>
      </c>
      <c r="C39" s="34"/>
      <c r="D39" s="65">
        <f>D40</f>
        <v>3374.3</v>
      </c>
      <c r="E39" s="66">
        <f t="shared" ref="E39:F39" si="11">E40</f>
        <v>4013.7</v>
      </c>
      <c r="F39" s="37">
        <f t="shared" si="11"/>
        <v>4013.7</v>
      </c>
      <c r="G39" s="21">
        <f t="shared" si="5"/>
        <v>100</v>
      </c>
      <c r="H39" s="22">
        <v>3374300</v>
      </c>
      <c r="I39" s="23">
        <v>4013675</v>
      </c>
      <c r="J39" s="23">
        <v>4013675</v>
      </c>
      <c r="K39" s="7">
        <f t="shared" si="3"/>
        <v>0</v>
      </c>
      <c r="L39" s="7">
        <f t="shared" si="3"/>
        <v>0</v>
      </c>
      <c r="M39" s="67">
        <f t="shared" si="4"/>
        <v>18.949115372077159</v>
      </c>
    </row>
    <row r="40" spans="1:13" s="1" customFormat="1" ht="38.25" hidden="1" outlineLevel="1" thickBot="1">
      <c r="A40" s="46"/>
      <c r="B40" s="47"/>
      <c r="C40" s="5" t="s">
        <v>10</v>
      </c>
      <c r="D40" s="48">
        <v>3374.3</v>
      </c>
      <c r="E40" s="48">
        <v>4013.7</v>
      </c>
      <c r="F40" s="6">
        <v>4013.7</v>
      </c>
      <c r="G40" s="6">
        <f t="shared" si="5"/>
        <v>100</v>
      </c>
      <c r="H40" s="3">
        <v>3374300</v>
      </c>
      <c r="I40" s="2">
        <v>4013675</v>
      </c>
      <c r="J40" s="2">
        <v>4013675</v>
      </c>
      <c r="K40" s="1">
        <f t="shared" si="3"/>
        <v>0</v>
      </c>
      <c r="L40" s="1">
        <f t="shared" si="3"/>
        <v>0</v>
      </c>
      <c r="M40" s="48">
        <f t="shared" si="4"/>
        <v>18.949115372077159</v>
      </c>
    </row>
    <row r="41" spans="1:13" ht="75.75" collapsed="1" thickBot="1">
      <c r="A41" s="63" t="s">
        <v>36</v>
      </c>
      <c r="B41" s="64" t="s">
        <v>37</v>
      </c>
      <c r="C41" s="34"/>
      <c r="D41" s="65">
        <f>SUM(D42:D54)</f>
        <v>56951.7</v>
      </c>
      <c r="E41" s="66">
        <f t="shared" ref="E41:F41" si="12">SUM(E42:E54)</f>
        <v>86561.3</v>
      </c>
      <c r="F41" s="37">
        <f t="shared" si="12"/>
        <v>84122.500000000015</v>
      </c>
      <c r="G41" s="21">
        <f t="shared" si="5"/>
        <v>97.182574660962814</v>
      </c>
      <c r="H41" s="22">
        <v>56951700</v>
      </c>
      <c r="I41" s="23">
        <v>86561381.079999998</v>
      </c>
      <c r="J41" s="23">
        <v>84122520.489999995</v>
      </c>
      <c r="K41" s="7">
        <f t="shared" si="3"/>
        <v>-9.9999999991268851E-2</v>
      </c>
      <c r="L41" s="7">
        <f t="shared" si="3"/>
        <v>0</v>
      </c>
      <c r="M41" s="67">
        <f t="shared" si="4"/>
        <v>51.990721962645551</v>
      </c>
    </row>
    <row r="42" spans="1:13" s="1" customFormat="1" ht="57" hidden="1" outlineLevel="1" thickBot="1">
      <c r="A42" s="43"/>
      <c r="B42" s="44"/>
      <c r="C42" s="5" t="s">
        <v>21</v>
      </c>
      <c r="D42" s="45">
        <v>660.2</v>
      </c>
      <c r="E42" s="45">
        <v>2822.6</v>
      </c>
      <c r="F42" s="6">
        <v>2819.6</v>
      </c>
      <c r="G42" s="6">
        <f t="shared" si="5"/>
        <v>99.893715014525625</v>
      </c>
      <c r="H42" s="3">
        <v>660200</v>
      </c>
      <c r="I42" s="2">
        <v>2822602.03</v>
      </c>
      <c r="J42" s="2">
        <v>2819610.05</v>
      </c>
      <c r="K42" s="1">
        <f t="shared" si="3"/>
        <v>0</v>
      </c>
      <c r="L42" s="1">
        <f t="shared" si="3"/>
        <v>0</v>
      </c>
      <c r="M42" s="45">
        <f t="shared" si="4"/>
        <v>327.53710996667672</v>
      </c>
    </row>
    <row r="43" spans="1:13" s="1" customFormat="1" ht="57" hidden="1" outlineLevel="1" thickBot="1">
      <c r="A43" s="4"/>
      <c r="B43" s="5"/>
      <c r="C43" s="5" t="s">
        <v>22</v>
      </c>
      <c r="D43" s="6">
        <v>246.9</v>
      </c>
      <c r="E43" s="6">
        <v>1962.6</v>
      </c>
      <c r="F43" s="6">
        <v>1748.1</v>
      </c>
      <c r="G43" s="6">
        <f t="shared" si="5"/>
        <v>89.070620605319476</v>
      </c>
      <c r="H43" s="3">
        <v>246900</v>
      </c>
      <c r="I43" s="2">
        <v>1962568.08</v>
      </c>
      <c r="J43" s="2">
        <v>1748075.23</v>
      </c>
      <c r="K43" s="1">
        <f t="shared" si="3"/>
        <v>0</v>
      </c>
      <c r="L43" s="1">
        <f t="shared" si="3"/>
        <v>0</v>
      </c>
      <c r="M43" s="6">
        <f t="shared" si="4"/>
        <v>694.89671931956252</v>
      </c>
    </row>
    <row r="44" spans="1:13" s="1" customFormat="1" ht="57" hidden="1" outlineLevel="1" thickBot="1">
      <c r="A44" s="4"/>
      <c r="B44" s="5"/>
      <c r="C44" s="5" t="s">
        <v>23</v>
      </c>
      <c r="D44" s="6">
        <v>906.7</v>
      </c>
      <c r="E44" s="6">
        <v>3028</v>
      </c>
      <c r="F44" s="6">
        <v>2719.7</v>
      </c>
      <c r="G44" s="6">
        <f t="shared" si="5"/>
        <v>89.818361955085862</v>
      </c>
      <c r="H44" s="3">
        <v>906700</v>
      </c>
      <c r="I44" s="2">
        <v>3027983.83</v>
      </c>
      <c r="J44" s="2">
        <v>2719651.64</v>
      </c>
      <c r="K44" s="1">
        <f t="shared" si="3"/>
        <v>0</v>
      </c>
      <c r="L44" s="1">
        <f t="shared" si="3"/>
        <v>0</v>
      </c>
      <c r="M44" s="6">
        <f t="shared" si="4"/>
        <v>233.95831035623689</v>
      </c>
    </row>
    <row r="45" spans="1:13" s="1" customFormat="1" ht="57" hidden="1" outlineLevel="1" thickBot="1">
      <c r="A45" s="4"/>
      <c r="B45" s="5"/>
      <c r="C45" s="5" t="s">
        <v>24</v>
      </c>
      <c r="D45" s="6">
        <v>236.8</v>
      </c>
      <c r="E45" s="6">
        <v>170.1</v>
      </c>
      <c r="F45" s="6">
        <v>170.1</v>
      </c>
      <c r="G45" s="6">
        <f t="shared" si="5"/>
        <v>100</v>
      </c>
      <c r="H45" s="3">
        <v>236800</v>
      </c>
      <c r="I45" s="2">
        <v>170120.64</v>
      </c>
      <c r="J45" s="2">
        <v>170120.64</v>
      </c>
      <c r="K45" s="1">
        <f t="shared" si="3"/>
        <v>0</v>
      </c>
      <c r="L45" s="1">
        <f t="shared" si="3"/>
        <v>0</v>
      </c>
      <c r="M45" s="6">
        <f t="shared" si="4"/>
        <v>-28.16722972972974</v>
      </c>
    </row>
    <row r="46" spans="1:13" s="1" customFormat="1" ht="75.75" hidden="1" outlineLevel="1" thickBot="1">
      <c r="A46" s="4"/>
      <c r="B46" s="5"/>
      <c r="C46" s="5" t="s">
        <v>25</v>
      </c>
      <c r="D46" s="6">
        <v>73.7</v>
      </c>
      <c r="E46" s="6">
        <v>70</v>
      </c>
      <c r="F46" s="6">
        <v>70</v>
      </c>
      <c r="G46" s="6">
        <f t="shared" si="5"/>
        <v>100</v>
      </c>
      <c r="H46" s="3">
        <v>73700</v>
      </c>
      <c r="I46" s="2">
        <v>70015</v>
      </c>
      <c r="J46" s="2">
        <v>70015</v>
      </c>
      <c r="K46" s="1">
        <f t="shared" si="3"/>
        <v>0</v>
      </c>
      <c r="L46" s="1">
        <f t="shared" si="3"/>
        <v>0</v>
      </c>
      <c r="M46" s="6">
        <f t="shared" si="4"/>
        <v>-5.020352781546805</v>
      </c>
    </row>
    <row r="47" spans="1:13" s="1" customFormat="1" ht="57" hidden="1" outlineLevel="1" thickBot="1">
      <c r="A47" s="4"/>
      <c r="B47" s="5"/>
      <c r="C47" s="5" t="s">
        <v>26</v>
      </c>
      <c r="D47" s="6">
        <v>493.3</v>
      </c>
      <c r="E47" s="6">
        <v>2151.6999999999998</v>
      </c>
      <c r="F47" s="6">
        <v>238.9</v>
      </c>
      <c r="G47" s="6">
        <f t="shared" si="5"/>
        <v>11.102848910164058</v>
      </c>
      <c r="H47" s="3">
        <v>493300</v>
      </c>
      <c r="I47" s="2">
        <v>2151747</v>
      </c>
      <c r="J47" s="2">
        <v>238850</v>
      </c>
      <c r="K47" s="1">
        <f t="shared" si="3"/>
        <v>0</v>
      </c>
      <c r="L47" s="1">
        <f t="shared" si="3"/>
        <v>0</v>
      </c>
      <c r="M47" s="6">
        <f t="shared" si="4"/>
        <v>336.18487735657811</v>
      </c>
    </row>
    <row r="48" spans="1:13" s="1" customFormat="1" ht="57" hidden="1" outlineLevel="1" thickBot="1">
      <c r="A48" s="4"/>
      <c r="B48" s="5"/>
      <c r="C48" s="5" t="s">
        <v>27</v>
      </c>
      <c r="D48" s="6">
        <v>315.7</v>
      </c>
      <c r="E48" s="6">
        <v>4634</v>
      </c>
      <c r="F48" s="6">
        <v>4634</v>
      </c>
      <c r="G48" s="6">
        <f t="shared" si="5"/>
        <v>100</v>
      </c>
      <c r="H48" s="3">
        <v>315700</v>
      </c>
      <c r="I48" s="2">
        <v>4634041.41</v>
      </c>
      <c r="J48" s="2">
        <v>4634041.41</v>
      </c>
      <c r="K48" s="1">
        <f t="shared" si="3"/>
        <v>0</v>
      </c>
      <c r="L48" s="1">
        <f t="shared" si="3"/>
        <v>0</v>
      </c>
      <c r="M48" s="6">
        <f t="shared" si="4"/>
        <v>1367.8492239467851</v>
      </c>
    </row>
    <row r="49" spans="1:13" s="1" customFormat="1" ht="57" hidden="1" outlineLevel="1" thickBot="1">
      <c r="A49" s="4"/>
      <c r="B49" s="5"/>
      <c r="C49" s="5" t="s">
        <v>28</v>
      </c>
      <c r="D49" s="6">
        <v>200</v>
      </c>
      <c r="E49" s="6">
        <v>265.2</v>
      </c>
      <c r="F49" s="6">
        <v>265.2</v>
      </c>
      <c r="G49" s="6">
        <f t="shared" si="5"/>
        <v>100</v>
      </c>
      <c r="H49" s="3">
        <v>200000</v>
      </c>
      <c r="I49" s="2">
        <v>265200</v>
      </c>
      <c r="J49" s="2">
        <v>265200</v>
      </c>
      <c r="K49" s="1">
        <f t="shared" si="3"/>
        <v>0</v>
      </c>
      <c r="L49" s="1">
        <f t="shared" si="3"/>
        <v>0</v>
      </c>
      <c r="M49" s="6">
        <f t="shared" si="4"/>
        <v>32.599999999999994</v>
      </c>
    </row>
    <row r="50" spans="1:13" s="1" customFormat="1" ht="57" hidden="1" outlineLevel="1" thickBot="1">
      <c r="A50" s="4"/>
      <c r="B50" s="5"/>
      <c r="C50" s="5" t="s">
        <v>29</v>
      </c>
      <c r="D50" s="6">
        <v>30</v>
      </c>
      <c r="E50" s="6">
        <v>28.5</v>
      </c>
      <c r="F50" s="6">
        <v>28.5</v>
      </c>
      <c r="G50" s="6">
        <f t="shared" si="5"/>
        <v>100</v>
      </c>
      <c r="H50" s="3">
        <v>30000</v>
      </c>
      <c r="I50" s="2">
        <v>28500</v>
      </c>
      <c r="J50" s="2">
        <v>28500</v>
      </c>
      <c r="K50" s="1">
        <f t="shared" si="3"/>
        <v>0</v>
      </c>
      <c r="L50" s="1">
        <f t="shared" si="3"/>
        <v>0</v>
      </c>
      <c r="M50" s="6">
        <f t="shared" si="4"/>
        <v>-5</v>
      </c>
    </row>
    <row r="51" spans="1:13" s="1" customFormat="1" ht="57" hidden="1" outlineLevel="1" thickBot="1">
      <c r="A51" s="4"/>
      <c r="B51" s="5"/>
      <c r="C51" s="5" t="s">
        <v>30</v>
      </c>
      <c r="D51" s="6">
        <v>33.1</v>
      </c>
      <c r="E51" s="6">
        <v>0</v>
      </c>
      <c r="F51" s="6">
        <v>0</v>
      </c>
      <c r="G51" s="6" t="e">
        <f t="shared" si="5"/>
        <v>#DIV/0!</v>
      </c>
      <c r="H51" s="3">
        <v>33100</v>
      </c>
      <c r="I51" s="2">
        <v>0</v>
      </c>
      <c r="J51" s="2">
        <v>0</v>
      </c>
      <c r="K51" s="1">
        <f t="shared" si="3"/>
        <v>0</v>
      </c>
      <c r="L51" s="1">
        <f t="shared" si="3"/>
        <v>0</v>
      </c>
      <c r="M51" s="6">
        <f t="shared" si="4"/>
        <v>-100</v>
      </c>
    </row>
    <row r="52" spans="1:13" s="1" customFormat="1" ht="57" hidden="1" outlineLevel="1" thickBot="1">
      <c r="A52" s="4"/>
      <c r="B52" s="5"/>
      <c r="C52" s="5" t="s">
        <v>31</v>
      </c>
      <c r="D52" s="6">
        <v>33.1</v>
      </c>
      <c r="E52" s="6">
        <v>0</v>
      </c>
      <c r="F52" s="6">
        <v>0</v>
      </c>
      <c r="G52" s="6" t="e">
        <f t="shared" si="5"/>
        <v>#DIV/0!</v>
      </c>
      <c r="H52" s="3">
        <v>33100</v>
      </c>
      <c r="I52" s="2">
        <v>0</v>
      </c>
      <c r="J52" s="2">
        <v>0</v>
      </c>
      <c r="K52" s="1">
        <f t="shared" si="3"/>
        <v>0</v>
      </c>
      <c r="L52" s="1">
        <f t="shared" si="3"/>
        <v>0</v>
      </c>
      <c r="M52" s="6">
        <f t="shared" si="4"/>
        <v>-100</v>
      </c>
    </row>
    <row r="53" spans="1:13" s="1" customFormat="1" ht="75.75" hidden="1" outlineLevel="1" thickBot="1">
      <c r="A53" s="4"/>
      <c r="B53" s="5"/>
      <c r="C53" s="5" t="s">
        <v>13</v>
      </c>
      <c r="D53" s="6">
        <v>53594.6</v>
      </c>
      <c r="E53" s="6">
        <v>71301</v>
      </c>
      <c r="F53" s="6">
        <v>71300.800000000003</v>
      </c>
      <c r="G53" s="6">
        <f t="shared" si="5"/>
        <v>99.999719499025261</v>
      </c>
      <c r="H53" s="3">
        <v>53594600</v>
      </c>
      <c r="I53" s="2">
        <v>71301003.090000004</v>
      </c>
      <c r="J53" s="2">
        <v>71300856.519999996</v>
      </c>
      <c r="K53" s="1">
        <f t="shared" si="3"/>
        <v>0</v>
      </c>
      <c r="L53" s="1">
        <f t="shared" si="3"/>
        <v>-9.9999999991268851E-2</v>
      </c>
      <c r="M53" s="6">
        <f t="shared" si="4"/>
        <v>33.037656778854597</v>
      </c>
    </row>
    <row r="54" spans="1:13" s="1" customFormat="1" ht="57" hidden="1" outlineLevel="1" thickBot="1">
      <c r="A54" s="40"/>
      <c r="B54" s="41"/>
      <c r="C54" s="5" t="s">
        <v>7</v>
      </c>
      <c r="D54" s="42">
        <v>127.6</v>
      </c>
      <c r="E54" s="42">
        <v>127.6</v>
      </c>
      <c r="F54" s="6">
        <v>127.6</v>
      </c>
      <c r="G54" s="6">
        <f t="shared" si="5"/>
        <v>100</v>
      </c>
      <c r="H54" s="3">
        <v>127600</v>
      </c>
      <c r="I54" s="2">
        <v>127600</v>
      </c>
      <c r="J54" s="2">
        <v>127600</v>
      </c>
      <c r="K54" s="1">
        <f t="shared" si="3"/>
        <v>0</v>
      </c>
      <c r="L54" s="1">
        <f t="shared" si="3"/>
        <v>0</v>
      </c>
      <c r="M54" s="42">
        <f t="shared" si="4"/>
        <v>0</v>
      </c>
    </row>
    <row r="55" spans="1:13" ht="57" collapsed="1" thickBot="1">
      <c r="A55" s="63" t="s">
        <v>38</v>
      </c>
      <c r="B55" s="64" t="s">
        <v>39</v>
      </c>
      <c r="C55" s="34"/>
      <c r="D55" s="65">
        <f>D56</f>
        <v>205558.6</v>
      </c>
      <c r="E55" s="66">
        <f t="shared" ref="E55:F55" si="13">E56</f>
        <v>243822.8</v>
      </c>
      <c r="F55" s="37">
        <f t="shared" si="13"/>
        <v>243822.8</v>
      </c>
      <c r="G55" s="21">
        <f t="shared" si="5"/>
        <v>100</v>
      </c>
      <c r="H55" s="22">
        <v>205558600</v>
      </c>
      <c r="I55" s="23">
        <v>243822826.43000001</v>
      </c>
      <c r="J55" s="23">
        <v>243822826.43000001</v>
      </c>
      <c r="K55" s="7">
        <f t="shared" si="3"/>
        <v>0</v>
      </c>
      <c r="L55" s="7">
        <f t="shared" si="3"/>
        <v>0</v>
      </c>
      <c r="M55" s="67">
        <f t="shared" si="4"/>
        <v>18.614740516816127</v>
      </c>
    </row>
    <row r="56" spans="1:13" s="1" customFormat="1" ht="57" hidden="1" outlineLevel="1" thickBot="1">
      <c r="A56" s="46"/>
      <c r="B56" s="47"/>
      <c r="C56" s="5" t="s">
        <v>14</v>
      </c>
      <c r="D56" s="48">
        <v>205558.6</v>
      </c>
      <c r="E56" s="48">
        <v>243822.8</v>
      </c>
      <c r="F56" s="6">
        <v>243822.8</v>
      </c>
      <c r="G56" s="6">
        <f t="shared" si="5"/>
        <v>100</v>
      </c>
      <c r="H56" s="3">
        <v>205558600</v>
      </c>
      <c r="I56" s="2">
        <v>243822826.43000001</v>
      </c>
      <c r="J56" s="2">
        <v>243822826.43000001</v>
      </c>
      <c r="K56" s="1">
        <f t="shared" si="3"/>
        <v>0</v>
      </c>
      <c r="L56" s="1">
        <f t="shared" si="3"/>
        <v>0</v>
      </c>
      <c r="M56" s="48">
        <f t="shared" si="4"/>
        <v>18.614740516816127</v>
      </c>
    </row>
    <row r="57" spans="1:13" ht="94.5" collapsed="1" thickBot="1">
      <c r="A57" s="63" t="s">
        <v>40</v>
      </c>
      <c r="B57" s="64" t="s">
        <v>41</v>
      </c>
      <c r="C57" s="34"/>
      <c r="D57" s="65">
        <f>SUM(D58:D59)</f>
        <v>337.2</v>
      </c>
      <c r="E57" s="66">
        <f t="shared" ref="E57:F57" si="14">SUM(E58:E59)</f>
        <v>337.2</v>
      </c>
      <c r="F57" s="37">
        <f t="shared" si="14"/>
        <v>337.2</v>
      </c>
      <c r="G57" s="21">
        <f t="shared" si="5"/>
        <v>100</v>
      </c>
      <c r="H57" s="22">
        <v>337200</v>
      </c>
      <c r="I57" s="23">
        <v>337200</v>
      </c>
      <c r="J57" s="23">
        <v>337200</v>
      </c>
      <c r="K57" s="7">
        <f t="shared" si="3"/>
        <v>0</v>
      </c>
      <c r="L57" s="7">
        <f t="shared" si="3"/>
        <v>0</v>
      </c>
      <c r="M57" s="67">
        <f t="shared" si="4"/>
        <v>0</v>
      </c>
    </row>
    <row r="58" spans="1:13" s="1" customFormat="1" ht="57" hidden="1" outlineLevel="1" thickBot="1">
      <c r="A58" s="43"/>
      <c r="B58" s="44"/>
      <c r="C58" s="5" t="s">
        <v>14</v>
      </c>
      <c r="D58" s="45">
        <v>29.2</v>
      </c>
      <c r="E58" s="45">
        <v>0</v>
      </c>
      <c r="F58" s="6">
        <v>0</v>
      </c>
      <c r="G58" s="6" t="e">
        <f t="shared" si="5"/>
        <v>#DIV/0!</v>
      </c>
      <c r="H58" s="3">
        <v>29200</v>
      </c>
      <c r="I58" s="2">
        <v>0</v>
      </c>
      <c r="J58" s="2">
        <v>0</v>
      </c>
      <c r="K58" s="1">
        <f t="shared" si="3"/>
        <v>0</v>
      </c>
      <c r="L58" s="1">
        <f t="shared" si="3"/>
        <v>0</v>
      </c>
      <c r="M58" s="45">
        <f t="shared" si="4"/>
        <v>-100</v>
      </c>
    </row>
    <row r="59" spans="1:13" s="1" customFormat="1" ht="57" hidden="1" outlineLevel="1" thickBot="1">
      <c r="A59" s="40"/>
      <c r="B59" s="41"/>
      <c r="C59" s="5" t="s">
        <v>6</v>
      </c>
      <c r="D59" s="42">
        <v>308</v>
      </c>
      <c r="E59" s="42">
        <v>337.2</v>
      </c>
      <c r="F59" s="6">
        <v>337.2</v>
      </c>
      <c r="G59" s="6">
        <f t="shared" si="5"/>
        <v>100</v>
      </c>
      <c r="H59" s="3">
        <v>308000</v>
      </c>
      <c r="I59" s="2">
        <v>337200</v>
      </c>
      <c r="J59" s="2">
        <v>337200</v>
      </c>
      <c r="K59" s="1">
        <f t="shared" si="3"/>
        <v>0</v>
      </c>
      <c r="L59" s="1">
        <f t="shared" si="3"/>
        <v>0</v>
      </c>
      <c r="M59" s="42">
        <f t="shared" si="4"/>
        <v>9.4805194805194617</v>
      </c>
    </row>
    <row r="60" spans="1:13" ht="75.75" collapsed="1" thickBot="1">
      <c r="A60" s="63" t="s">
        <v>42</v>
      </c>
      <c r="B60" s="64" t="s">
        <v>43</v>
      </c>
      <c r="C60" s="34"/>
      <c r="D60" s="65">
        <f>D61</f>
        <v>253.3</v>
      </c>
      <c r="E60" s="66">
        <f t="shared" ref="E60:F60" si="15">E61</f>
        <v>176.5</v>
      </c>
      <c r="F60" s="37">
        <f t="shared" si="15"/>
        <v>176.5</v>
      </c>
      <c r="G60" s="21">
        <f t="shared" si="5"/>
        <v>100</v>
      </c>
      <c r="H60" s="22">
        <v>253300</v>
      </c>
      <c r="I60" s="23">
        <v>176500</v>
      </c>
      <c r="J60" s="23">
        <v>176500</v>
      </c>
      <c r="K60" s="7">
        <f t="shared" si="3"/>
        <v>0</v>
      </c>
      <c r="L60" s="7">
        <f t="shared" si="3"/>
        <v>0</v>
      </c>
      <c r="M60" s="67">
        <f t="shared" si="4"/>
        <v>-30.319778918278729</v>
      </c>
    </row>
    <row r="61" spans="1:13" s="1" customFormat="1" ht="57" hidden="1" outlineLevel="1" thickBot="1">
      <c r="A61" s="46"/>
      <c r="B61" s="47"/>
      <c r="C61" s="5" t="s">
        <v>14</v>
      </c>
      <c r="D61" s="48">
        <v>253.3</v>
      </c>
      <c r="E61" s="48">
        <v>176.5</v>
      </c>
      <c r="F61" s="6">
        <v>176.5</v>
      </c>
      <c r="G61" s="6">
        <f t="shared" si="5"/>
        <v>100</v>
      </c>
      <c r="H61" s="3">
        <v>253300</v>
      </c>
      <c r="I61" s="2">
        <v>176500</v>
      </c>
      <c r="J61" s="2">
        <v>176500</v>
      </c>
      <c r="K61" s="1">
        <f t="shared" si="3"/>
        <v>0</v>
      </c>
      <c r="L61" s="1">
        <f t="shared" si="3"/>
        <v>0</v>
      </c>
      <c r="M61" s="48">
        <f t="shared" si="4"/>
        <v>-30.319778918278729</v>
      </c>
    </row>
    <row r="62" spans="1:13" ht="94.5" collapsed="1" thickBot="1">
      <c r="A62" s="63" t="s">
        <v>44</v>
      </c>
      <c r="B62" s="64" t="s">
        <v>45</v>
      </c>
      <c r="C62" s="34"/>
      <c r="D62" s="65">
        <f>SUM(D63:D66)</f>
        <v>143929.70000000001</v>
      </c>
      <c r="E62" s="66">
        <f t="shared" ref="E62:F62" si="16">SUM(E63:E66)</f>
        <v>160122.19999999998</v>
      </c>
      <c r="F62" s="37">
        <f t="shared" si="16"/>
        <v>160122.19999999998</v>
      </c>
      <c r="G62" s="21">
        <f t="shared" si="5"/>
        <v>100</v>
      </c>
      <c r="H62" s="22">
        <v>143929700</v>
      </c>
      <c r="I62" s="23">
        <v>160122233.19999999</v>
      </c>
      <c r="J62" s="23">
        <v>160122233.19999999</v>
      </c>
      <c r="K62" s="7">
        <f t="shared" si="3"/>
        <v>0</v>
      </c>
      <c r="L62" s="7">
        <f t="shared" si="3"/>
        <v>0</v>
      </c>
      <c r="M62" s="67">
        <f t="shared" si="4"/>
        <v>11.250283992810367</v>
      </c>
    </row>
    <row r="63" spans="1:13" s="1" customFormat="1" ht="75.75" hidden="1" outlineLevel="1" thickBot="1">
      <c r="A63" s="43"/>
      <c r="B63" s="44"/>
      <c r="C63" s="5" t="s">
        <v>13</v>
      </c>
      <c r="D63" s="45">
        <v>201.7</v>
      </c>
      <c r="E63" s="45">
        <v>221.1</v>
      </c>
      <c r="F63" s="6">
        <v>221.1</v>
      </c>
      <c r="G63" s="6">
        <f t="shared" si="5"/>
        <v>100</v>
      </c>
      <c r="H63" s="3">
        <v>201700</v>
      </c>
      <c r="I63" s="2">
        <v>221115.68</v>
      </c>
      <c r="J63" s="2">
        <v>221115.68</v>
      </c>
      <c r="K63" s="1">
        <f t="shared" si="3"/>
        <v>0</v>
      </c>
      <c r="L63" s="1">
        <f t="shared" si="3"/>
        <v>0</v>
      </c>
      <c r="M63" s="45">
        <f t="shared" si="4"/>
        <v>9.6182449181953444</v>
      </c>
    </row>
    <row r="64" spans="1:13" s="1" customFormat="1" ht="57" hidden="1" outlineLevel="1" thickBot="1">
      <c r="A64" s="4"/>
      <c r="B64" s="5"/>
      <c r="C64" s="5" t="s">
        <v>14</v>
      </c>
      <c r="D64" s="6">
        <v>38.299999999999997</v>
      </c>
      <c r="E64" s="6">
        <v>38.4</v>
      </c>
      <c r="F64" s="6">
        <v>38.4</v>
      </c>
      <c r="G64" s="6">
        <f t="shared" si="5"/>
        <v>100</v>
      </c>
      <c r="H64" s="3">
        <v>38300</v>
      </c>
      <c r="I64" s="2">
        <v>38410.6</v>
      </c>
      <c r="J64" s="2">
        <v>38410.6</v>
      </c>
      <c r="K64" s="1">
        <f t="shared" si="3"/>
        <v>0</v>
      </c>
      <c r="L64" s="1">
        <f t="shared" si="3"/>
        <v>0</v>
      </c>
      <c r="M64" s="6">
        <f t="shared" si="4"/>
        <v>0.26109660574414306</v>
      </c>
    </row>
    <row r="65" spans="1:13" s="1" customFormat="1" ht="56.25" hidden="1" customHeight="1" outlineLevel="1">
      <c r="A65" s="4"/>
      <c r="B65" s="5"/>
      <c r="C65" s="5" t="s">
        <v>6</v>
      </c>
      <c r="D65" s="6">
        <v>142727.6</v>
      </c>
      <c r="E65" s="6">
        <v>158305.29999999999</v>
      </c>
      <c r="F65" s="6">
        <v>158305.29999999999</v>
      </c>
      <c r="G65" s="6">
        <f t="shared" si="5"/>
        <v>100</v>
      </c>
      <c r="H65" s="3">
        <v>142727600</v>
      </c>
      <c r="I65" s="2">
        <v>158305328.69</v>
      </c>
      <c r="J65" s="2">
        <v>158305328.69</v>
      </c>
      <c r="K65" s="1">
        <f t="shared" si="3"/>
        <v>0</v>
      </c>
      <c r="L65" s="1">
        <f t="shared" si="3"/>
        <v>0</v>
      </c>
      <c r="M65" s="6">
        <f t="shared" si="4"/>
        <v>10.914287075520065</v>
      </c>
    </row>
    <row r="66" spans="1:13" s="1" customFormat="1" ht="57" hidden="1" customHeight="1" outlineLevel="1">
      <c r="A66" s="40"/>
      <c r="B66" s="41"/>
      <c r="C66" s="5" t="s">
        <v>7</v>
      </c>
      <c r="D66" s="42">
        <v>962.1</v>
      </c>
      <c r="E66" s="42">
        <v>1557.4</v>
      </c>
      <c r="F66" s="6">
        <v>1557.4</v>
      </c>
      <c r="G66" s="6">
        <f t="shared" si="5"/>
        <v>100</v>
      </c>
      <c r="H66" s="3">
        <v>962100</v>
      </c>
      <c r="I66" s="2">
        <v>1557378.23</v>
      </c>
      <c r="J66" s="2">
        <v>1557378.23</v>
      </c>
      <c r="K66" s="1">
        <f t="shared" si="3"/>
        <v>0</v>
      </c>
      <c r="L66" s="1">
        <f t="shared" si="3"/>
        <v>0</v>
      </c>
      <c r="M66" s="42">
        <f t="shared" si="4"/>
        <v>61.875064962062169</v>
      </c>
    </row>
    <row r="67" spans="1:13" ht="75.75" collapsed="1" thickBot="1">
      <c r="A67" s="63" t="s">
        <v>46</v>
      </c>
      <c r="B67" s="64" t="s">
        <v>47</v>
      </c>
      <c r="C67" s="34"/>
      <c r="D67" s="65">
        <f>D68</f>
        <v>24320.3</v>
      </c>
      <c r="E67" s="66">
        <f t="shared" ref="E67:F67" si="17">E68</f>
        <v>43639.8</v>
      </c>
      <c r="F67" s="37">
        <f t="shared" si="17"/>
        <v>43639.8</v>
      </c>
      <c r="G67" s="21">
        <f t="shared" si="5"/>
        <v>100</v>
      </c>
      <c r="H67" s="22">
        <v>24320300</v>
      </c>
      <c r="I67" s="23">
        <v>43639755.520000003</v>
      </c>
      <c r="J67" s="23">
        <v>43639755.520000003</v>
      </c>
      <c r="K67" s="7">
        <f t="shared" si="3"/>
        <v>0</v>
      </c>
      <c r="L67" s="7">
        <f t="shared" si="3"/>
        <v>0</v>
      </c>
      <c r="M67" s="67">
        <f t="shared" si="4"/>
        <v>79.437753646131029</v>
      </c>
    </row>
    <row r="68" spans="1:13" s="1" customFormat="1" ht="56.25" hidden="1" customHeight="1" outlineLevel="1">
      <c r="A68" s="46"/>
      <c r="B68" s="47"/>
      <c r="C68" s="5" t="s">
        <v>48</v>
      </c>
      <c r="D68" s="48">
        <v>24320.3</v>
      </c>
      <c r="E68" s="48">
        <v>43639.8</v>
      </c>
      <c r="F68" s="6">
        <v>43639.8</v>
      </c>
      <c r="G68" s="6">
        <f t="shared" si="5"/>
        <v>100</v>
      </c>
      <c r="H68" s="3">
        <v>24320300</v>
      </c>
      <c r="I68" s="2">
        <v>43639755.520000003</v>
      </c>
      <c r="J68" s="2">
        <v>43639755.520000003</v>
      </c>
      <c r="K68" s="1">
        <f t="shared" si="3"/>
        <v>0</v>
      </c>
      <c r="L68" s="1">
        <f t="shared" si="3"/>
        <v>0</v>
      </c>
      <c r="M68" s="48">
        <f t="shared" si="4"/>
        <v>79.437753646131029</v>
      </c>
    </row>
    <row r="69" spans="1:13" ht="75.75" collapsed="1" thickBot="1">
      <c r="A69" s="63" t="s">
        <v>49</v>
      </c>
      <c r="B69" s="64" t="s">
        <v>50</v>
      </c>
      <c r="C69" s="34"/>
      <c r="D69" s="65">
        <f>D70</f>
        <v>8069.7</v>
      </c>
      <c r="E69" s="66">
        <f t="shared" ref="E69:F69" si="18">E70</f>
        <v>7700.6</v>
      </c>
      <c r="F69" s="37">
        <f t="shared" si="18"/>
        <v>7700.6</v>
      </c>
      <c r="G69" s="21">
        <f t="shared" si="5"/>
        <v>100</v>
      </c>
      <c r="H69" s="22">
        <v>8069700</v>
      </c>
      <c r="I69" s="23">
        <v>7700575</v>
      </c>
      <c r="J69" s="23">
        <v>7700575</v>
      </c>
      <c r="K69" s="7">
        <f t="shared" si="3"/>
        <v>0</v>
      </c>
      <c r="L69" s="7">
        <f t="shared" si="3"/>
        <v>0</v>
      </c>
      <c r="M69" s="67">
        <f t="shared" si="4"/>
        <v>-4.5738998971461058</v>
      </c>
    </row>
    <row r="70" spans="1:13" s="1" customFormat="1" ht="38.25" hidden="1" outlineLevel="1" thickBot="1">
      <c r="A70" s="46"/>
      <c r="B70" s="47"/>
      <c r="C70" s="5" t="s">
        <v>10</v>
      </c>
      <c r="D70" s="48">
        <v>8069.7</v>
      </c>
      <c r="E70" s="48">
        <v>7700.6</v>
      </c>
      <c r="F70" s="6">
        <v>7700.6</v>
      </c>
      <c r="G70" s="6">
        <f t="shared" si="5"/>
        <v>100</v>
      </c>
      <c r="H70" s="3">
        <v>8069700</v>
      </c>
      <c r="I70" s="2">
        <v>7700575</v>
      </c>
      <c r="J70" s="2">
        <v>7700575</v>
      </c>
      <c r="K70" s="1">
        <f t="shared" si="3"/>
        <v>0</v>
      </c>
      <c r="L70" s="1">
        <f t="shared" si="3"/>
        <v>0</v>
      </c>
      <c r="M70" s="48">
        <f t="shared" si="4"/>
        <v>-4.5738998971461058</v>
      </c>
    </row>
    <row r="71" spans="1:13" ht="75.75" collapsed="1" thickBot="1">
      <c r="A71" s="63" t="s">
        <v>51</v>
      </c>
      <c r="B71" s="64" t="s">
        <v>52</v>
      </c>
      <c r="C71" s="34"/>
      <c r="D71" s="65">
        <f>D72</f>
        <v>54826.400000000001</v>
      </c>
      <c r="E71" s="66">
        <f t="shared" ref="E71:F71" si="19">E72</f>
        <v>62918</v>
      </c>
      <c r="F71" s="37">
        <f t="shared" si="19"/>
        <v>62142.7</v>
      </c>
      <c r="G71" s="21">
        <f t="shared" si="5"/>
        <v>98.767761213007404</v>
      </c>
      <c r="H71" s="22">
        <v>54826400</v>
      </c>
      <c r="I71" s="23">
        <v>62917952.939999998</v>
      </c>
      <c r="J71" s="23">
        <v>62142737.520000003</v>
      </c>
      <c r="K71" s="7">
        <f t="shared" ref="K71:L134" si="20">E71-ROUND(I71/1000,1)</f>
        <v>0</v>
      </c>
      <c r="L71" s="7">
        <f t="shared" si="20"/>
        <v>0</v>
      </c>
      <c r="M71" s="67">
        <f t="shared" ref="M71:M134" si="21">E71/D71*100-100</f>
        <v>14.758583456145203</v>
      </c>
    </row>
    <row r="72" spans="1:13" s="1" customFormat="1" ht="57" hidden="1" outlineLevel="1" thickBot="1">
      <c r="A72" s="46"/>
      <c r="B72" s="47"/>
      <c r="C72" s="5" t="s">
        <v>18</v>
      </c>
      <c r="D72" s="48">
        <v>54826.400000000001</v>
      </c>
      <c r="E72" s="48">
        <v>62918</v>
      </c>
      <c r="F72" s="6">
        <v>62142.7</v>
      </c>
      <c r="G72" s="6">
        <f t="shared" ref="G72:G135" si="22">F72/E72*100</f>
        <v>98.767761213007404</v>
      </c>
      <c r="H72" s="3">
        <v>54826400</v>
      </c>
      <c r="I72" s="2">
        <v>62917952.939999998</v>
      </c>
      <c r="J72" s="2">
        <v>62142737.520000003</v>
      </c>
      <c r="K72" s="1">
        <f t="shared" si="20"/>
        <v>0</v>
      </c>
      <c r="L72" s="1">
        <f t="shared" si="20"/>
        <v>0</v>
      </c>
      <c r="M72" s="48">
        <f t="shared" si="21"/>
        <v>14.758583456145203</v>
      </c>
    </row>
    <row r="73" spans="1:13" ht="75.75" collapsed="1" thickBot="1">
      <c r="A73" s="63" t="s">
        <v>53</v>
      </c>
      <c r="B73" s="64" t="s">
        <v>54</v>
      </c>
      <c r="C73" s="34"/>
      <c r="D73" s="65">
        <f>SUM(D74:D91)</f>
        <v>37229.599999999999</v>
      </c>
      <c r="E73" s="66">
        <f t="shared" ref="E73:F73" si="23">SUM(E74:E91)</f>
        <v>31010.3</v>
      </c>
      <c r="F73" s="37">
        <f t="shared" si="23"/>
        <v>30995.200000000001</v>
      </c>
      <c r="G73" s="21">
        <f t="shared" si="22"/>
        <v>99.951306501388245</v>
      </c>
      <c r="H73" s="22">
        <v>37229600</v>
      </c>
      <c r="I73" s="23">
        <v>31010302.75</v>
      </c>
      <c r="J73" s="23">
        <v>30995232.039999999</v>
      </c>
      <c r="K73" s="7">
        <f t="shared" si="20"/>
        <v>0</v>
      </c>
      <c r="L73" s="7">
        <f t="shared" si="20"/>
        <v>0</v>
      </c>
      <c r="M73" s="67">
        <f t="shared" si="21"/>
        <v>-16.705256032834086</v>
      </c>
    </row>
    <row r="74" spans="1:13" s="1" customFormat="1" ht="57" hidden="1" outlineLevel="1" thickBot="1">
      <c r="A74" s="43"/>
      <c r="B74" s="44"/>
      <c r="C74" s="5" t="s">
        <v>17</v>
      </c>
      <c r="D74" s="45">
        <v>37229.599999999999</v>
      </c>
      <c r="E74" s="45">
        <v>24969.1</v>
      </c>
      <c r="F74" s="6">
        <v>24955</v>
      </c>
      <c r="G74" s="6">
        <f t="shared" si="22"/>
        <v>99.943530203331321</v>
      </c>
      <c r="H74" s="3">
        <v>37229600</v>
      </c>
      <c r="I74" s="2">
        <v>24969130.329999998</v>
      </c>
      <c r="J74" s="2">
        <v>24955054.620000001</v>
      </c>
      <c r="K74" s="1">
        <f t="shared" si="20"/>
        <v>0</v>
      </c>
      <c r="L74" s="1">
        <f t="shared" si="20"/>
        <v>-9.9999999998544808E-2</v>
      </c>
      <c r="M74" s="45">
        <f t="shared" si="21"/>
        <v>-32.932129273481308</v>
      </c>
    </row>
    <row r="75" spans="1:13" s="1" customFormat="1" ht="57" hidden="1" outlineLevel="1" thickBot="1">
      <c r="A75" s="4"/>
      <c r="B75" s="5"/>
      <c r="C75" s="5" t="s">
        <v>21</v>
      </c>
      <c r="D75" s="6">
        <v>0</v>
      </c>
      <c r="E75" s="6">
        <v>508.4</v>
      </c>
      <c r="F75" s="6">
        <v>507.4</v>
      </c>
      <c r="G75" s="6">
        <f t="shared" si="22"/>
        <v>99.803304484657758</v>
      </c>
      <c r="H75" s="3">
        <v>0</v>
      </c>
      <c r="I75" s="2">
        <v>508480</v>
      </c>
      <c r="J75" s="2">
        <v>507485</v>
      </c>
      <c r="K75" s="1">
        <f t="shared" si="20"/>
        <v>-0.10000000000002274</v>
      </c>
      <c r="L75" s="1">
        <f t="shared" si="20"/>
        <v>-0.10000000000002274</v>
      </c>
      <c r="M75" s="6" t="e">
        <f t="shared" si="21"/>
        <v>#DIV/0!</v>
      </c>
    </row>
    <row r="76" spans="1:13" s="1" customFormat="1" ht="57" hidden="1" outlineLevel="1" thickBot="1">
      <c r="A76" s="4"/>
      <c r="B76" s="5"/>
      <c r="C76" s="5" t="s">
        <v>22</v>
      </c>
      <c r="D76" s="6">
        <v>0</v>
      </c>
      <c r="E76" s="6">
        <v>12.7</v>
      </c>
      <c r="F76" s="6">
        <v>12.7</v>
      </c>
      <c r="G76" s="6">
        <f t="shared" si="22"/>
        <v>100</v>
      </c>
      <c r="H76" s="3">
        <v>0</v>
      </c>
      <c r="I76" s="2">
        <v>12650</v>
      </c>
      <c r="J76" s="2">
        <v>12650</v>
      </c>
      <c r="K76" s="1">
        <f t="shared" si="20"/>
        <v>0</v>
      </c>
      <c r="L76" s="1">
        <f t="shared" si="20"/>
        <v>0</v>
      </c>
      <c r="M76" s="6" t="e">
        <f t="shared" si="21"/>
        <v>#DIV/0!</v>
      </c>
    </row>
    <row r="77" spans="1:13" s="1" customFormat="1" ht="57" hidden="1" outlineLevel="1" thickBot="1">
      <c r="A77" s="4"/>
      <c r="B77" s="5"/>
      <c r="C77" s="5" t="s">
        <v>23</v>
      </c>
      <c r="D77" s="6">
        <v>0</v>
      </c>
      <c r="E77" s="6">
        <v>50.3</v>
      </c>
      <c r="F77" s="6">
        <v>50.3</v>
      </c>
      <c r="G77" s="6">
        <f t="shared" si="22"/>
        <v>100</v>
      </c>
      <c r="H77" s="3">
        <v>0</v>
      </c>
      <c r="I77" s="2">
        <v>50377</v>
      </c>
      <c r="J77" s="2">
        <v>50377</v>
      </c>
      <c r="K77" s="1">
        <f t="shared" si="20"/>
        <v>-0.10000000000000142</v>
      </c>
      <c r="L77" s="1">
        <f t="shared" si="20"/>
        <v>-0.10000000000000142</v>
      </c>
      <c r="M77" s="6" t="e">
        <f t="shared" si="21"/>
        <v>#DIV/0!</v>
      </c>
    </row>
    <row r="78" spans="1:13" s="1" customFormat="1" ht="57" hidden="1" outlineLevel="1" thickBot="1">
      <c r="A78" s="4"/>
      <c r="B78" s="5"/>
      <c r="C78" s="5" t="s">
        <v>24</v>
      </c>
      <c r="D78" s="6">
        <v>0</v>
      </c>
      <c r="E78" s="6">
        <v>151.9</v>
      </c>
      <c r="F78" s="6">
        <v>151.9</v>
      </c>
      <c r="G78" s="6">
        <f t="shared" si="22"/>
        <v>100</v>
      </c>
      <c r="H78" s="3">
        <v>0</v>
      </c>
      <c r="I78" s="2">
        <v>151802.37</v>
      </c>
      <c r="J78" s="2">
        <v>151802.37</v>
      </c>
      <c r="K78" s="1">
        <f t="shared" si="20"/>
        <v>9.9999999999994316E-2</v>
      </c>
      <c r="L78" s="1">
        <f t="shared" si="20"/>
        <v>9.9999999999994316E-2</v>
      </c>
      <c r="M78" s="6" t="e">
        <f t="shared" si="21"/>
        <v>#DIV/0!</v>
      </c>
    </row>
    <row r="79" spans="1:13" s="1" customFormat="1" ht="75.75" hidden="1" outlineLevel="1" thickBot="1">
      <c r="A79" s="4"/>
      <c r="B79" s="5"/>
      <c r="C79" s="5" t="s">
        <v>25</v>
      </c>
      <c r="D79" s="6">
        <v>0</v>
      </c>
      <c r="E79" s="6">
        <v>105.2</v>
      </c>
      <c r="F79" s="6">
        <v>105.2</v>
      </c>
      <c r="G79" s="6">
        <f t="shared" si="22"/>
        <v>100</v>
      </c>
      <c r="H79" s="3">
        <v>0</v>
      </c>
      <c r="I79" s="2">
        <v>105222</v>
      </c>
      <c r="J79" s="2">
        <v>105222</v>
      </c>
      <c r="K79" s="1">
        <f t="shared" si="20"/>
        <v>0</v>
      </c>
      <c r="L79" s="1">
        <f t="shared" si="20"/>
        <v>0</v>
      </c>
      <c r="M79" s="6" t="e">
        <f t="shared" si="21"/>
        <v>#DIV/0!</v>
      </c>
    </row>
    <row r="80" spans="1:13" s="1" customFormat="1" ht="57" hidden="1" outlineLevel="1" thickBot="1">
      <c r="A80" s="4"/>
      <c r="B80" s="5"/>
      <c r="C80" s="5" t="s">
        <v>26</v>
      </c>
      <c r="D80" s="6">
        <v>0</v>
      </c>
      <c r="E80" s="6">
        <v>47.7</v>
      </c>
      <c r="F80" s="6">
        <v>47.7</v>
      </c>
      <c r="G80" s="6">
        <f t="shared" si="22"/>
        <v>100</v>
      </c>
      <c r="H80" s="3">
        <v>0</v>
      </c>
      <c r="I80" s="2">
        <v>47650</v>
      </c>
      <c r="J80" s="2">
        <v>47650</v>
      </c>
      <c r="K80" s="1">
        <f t="shared" si="20"/>
        <v>0</v>
      </c>
      <c r="L80" s="1">
        <f t="shared" si="20"/>
        <v>0</v>
      </c>
      <c r="M80" s="6" t="e">
        <f t="shared" si="21"/>
        <v>#DIV/0!</v>
      </c>
    </row>
    <row r="81" spans="1:13" s="1" customFormat="1" ht="57" hidden="1" outlineLevel="1" thickBot="1">
      <c r="A81" s="4"/>
      <c r="B81" s="5"/>
      <c r="C81" s="5" t="s">
        <v>27</v>
      </c>
      <c r="D81" s="6">
        <v>0</v>
      </c>
      <c r="E81" s="6">
        <v>188.4</v>
      </c>
      <c r="F81" s="6">
        <v>188.4</v>
      </c>
      <c r="G81" s="6">
        <f t="shared" si="22"/>
        <v>100</v>
      </c>
      <c r="H81" s="3">
        <v>0</v>
      </c>
      <c r="I81" s="2">
        <v>188447</v>
      </c>
      <c r="J81" s="2">
        <v>188447</v>
      </c>
      <c r="K81" s="1">
        <f t="shared" si="20"/>
        <v>0</v>
      </c>
      <c r="L81" s="1">
        <f t="shared" si="20"/>
        <v>0</v>
      </c>
      <c r="M81" s="6" t="e">
        <f t="shared" si="21"/>
        <v>#DIV/0!</v>
      </c>
    </row>
    <row r="82" spans="1:13" s="1" customFormat="1" ht="57" hidden="1" outlineLevel="1" thickBot="1">
      <c r="A82" s="4"/>
      <c r="B82" s="5"/>
      <c r="C82" s="5" t="s">
        <v>28</v>
      </c>
      <c r="D82" s="6">
        <v>0</v>
      </c>
      <c r="E82" s="6">
        <v>12.6</v>
      </c>
      <c r="F82" s="6">
        <v>12.6</v>
      </c>
      <c r="G82" s="6">
        <f t="shared" si="22"/>
        <v>100</v>
      </c>
      <c r="H82" s="3">
        <v>0</v>
      </c>
      <c r="I82" s="2">
        <v>12650</v>
      </c>
      <c r="J82" s="2">
        <v>12650</v>
      </c>
      <c r="K82" s="1">
        <f t="shared" si="20"/>
        <v>-9.9999999999999645E-2</v>
      </c>
      <c r="L82" s="1">
        <f t="shared" si="20"/>
        <v>-9.9999999999999645E-2</v>
      </c>
      <c r="M82" s="6" t="e">
        <f t="shared" si="21"/>
        <v>#DIV/0!</v>
      </c>
    </row>
    <row r="83" spans="1:13" s="1" customFormat="1" ht="57" hidden="1" outlineLevel="1" thickBot="1">
      <c r="A83" s="4"/>
      <c r="B83" s="5"/>
      <c r="C83" s="5" t="s">
        <v>29</v>
      </c>
      <c r="D83" s="6">
        <v>0</v>
      </c>
      <c r="E83" s="6">
        <v>12.7</v>
      </c>
      <c r="F83" s="6">
        <v>12.7</v>
      </c>
      <c r="G83" s="6">
        <f t="shared" si="22"/>
        <v>100</v>
      </c>
      <c r="H83" s="3">
        <v>0</v>
      </c>
      <c r="I83" s="2">
        <v>12650</v>
      </c>
      <c r="J83" s="2">
        <v>12650</v>
      </c>
      <c r="K83" s="1">
        <f t="shared" si="20"/>
        <v>0</v>
      </c>
      <c r="L83" s="1">
        <f t="shared" si="20"/>
        <v>0</v>
      </c>
      <c r="M83" s="6" t="e">
        <f t="shared" si="21"/>
        <v>#DIV/0!</v>
      </c>
    </row>
    <row r="84" spans="1:13" s="1" customFormat="1" ht="57" hidden="1" outlineLevel="1" thickBot="1">
      <c r="A84" s="4"/>
      <c r="B84" s="5"/>
      <c r="C84" s="5" t="s">
        <v>30</v>
      </c>
      <c r="D84" s="6">
        <v>0</v>
      </c>
      <c r="E84" s="6">
        <v>12.6</v>
      </c>
      <c r="F84" s="6">
        <v>12.6</v>
      </c>
      <c r="G84" s="6">
        <f t="shared" si="22"/>
        <v>100</v>
      </c>
      <c r="H84" s="3">
        <v>0</v>
      </c>
      <c r="I84" s="2">
        <v>12650</v>
      </c>
      <c r="J84" s="2">
        <v>12650</v>
      </c>
      <c r="K84" s="1">
        <f t="shared" si="20"/>
        <v>-9.9999999999999645E-2</v>
      </c>
      <c r="L84" s="1">
        <f t="shared" si="20"/>
        <v>-9.9999999999999645E-2</v>
      </c>
      <c r="M84" s="6" t="e">
        <f t="shared" si="21"/>
        <v>#DIV/0!</v>
      </c>
    </row>
    <row r="85" spans="1:13" s="1" customFormat="1" ht="57" hidden="1" outlineLevel="1" thickBot="1">
      <c r="A85" s="4"/>
      <c r="B85" s="5"/>
      <c r="C85" s="5" t="s">
        <v>31</v>
      </c>
      <c r="D85" s="6">
        <v>0</v>
      </c>
      <c r="E85" s="6">
        <v>12.7</v>
      </c>
      <c r="F85" s="6">
        <v>12.7</v>
      </c>
      <c r="G85" s="6">
        <f t="shared" si="22"/>
        <v>100</v>
      </c>
      <c r="H85" s="3">
        <v>0</v>
      </c>
      <c r="I85" s="2">
        <v>12650</v>
      </c>
      <c r="J85" s="2">
        <v>12650</v>
      </c>
      <c r="K85" s="1">
        <f t="shared" si="20"/>
        <v>0</v>
      </c>
      <c r="L85" s="1">
        <f t="shared" si="20"/>
        <v>0</v>
      </c>
      <c r="M85" s="6" t="e">
        <f t="shared" si="21"/>
        <v>#DIV/0!</v>
      </c>
    </row>
    <row r="86" spans="1:13" s="1" customFormat="1" ht="75.75" hidden="1" outlineLevel="1" thickBot="1">
      <c r="A86" s="4"/>
      <c r="B86" s="5"/>
      <c r="C86" s="5" t="s">
        <v>13</v>
      </c>
      <c r="D86" s="6">
        <v>0</v>
      </c>
      <c r="E86" s="6">
        <v>720</v>
      </c>
      <c r="F86" s="6">
        <v>720</v>
      </c>
      <c r="G86" s="6">
        <f t="shared" si="22"/>
        <v>100</v>
      </c>
      <c r="H86" s="3">
        <v>0</v>
      </c>
      <c r="I86" s="2">
        <v>719983.5</v>
      </c>
      <c r="J86" s="2">
        <v>719983.5</v>
      </c>
      <c r="K86" s="1">
        <f t="shared" si="20"/>
        <v>0</v>
      </c>
      <c r="L86" s="1">
        <f t="shared" si="20"/>
        <v>0</v>
      </c>
      <c r="M86" s="6" t="e">
        <f t="shared" si="21"/>
        <v>#DIV/0!</v>
      </c>
    </row>
    <row r="87" spans="1:13" s="1" customFormat="1" ht="57" hidden="1" outlineLevel="1" thickBot="1">
      <c r="A87" s="4"/>
      <c r="B87" s="5"/>
      <c r="C87" s="5" t="s">
        <v>14</v>
      </c>
      <c r="D87" s="6">
        <v>0</v>
      </c>
      <c r="E87" s="6">
        <v>50.6</v>
      </c>
      <c r="F87" s="6">
        <v>50.6</v>
      </c>
      <c r="G87" s="6">
        <f t="shared" si="22"/>
        <v>100</v>
      </c>
      <c r="H87" s="3">
        <v>0</v>
      </c>
      <c r="I87" s="2">
        <v>50557.57</v>
      </c>
      <c r="J87" s="2">
        <v>50557.57</v>
      </c>
      <c r="K87" s="1">
        <f t="shared" si="20"/>
        <v>0</v>
      </c>
      <c r="L87" s="1">
        <f t="shared" si="20"/>
        <v>0</v>
      </c>
      <c r="M87" s="6" t="e">
        <f t="shared" si="21"/>
        <v>#DIV/0!</v>
      </c>
    </row>
    <row r="88" spans="1:13" s="1" customFormat="1" ht="57" hidden="1" outlineLevel="1" thickBot="1">
      <c r="A88" s="4"/>
      <c r="B88" s="5"/>
      <c r="C88" s="5" t="s">
        <v>18</v>
      </c>
      <c r="D88" s="6">
        <v>0</v>
      </c>
      <c r="E88" s="6">
        <v>29.5</v>
      </c>
      <c r="F88" s="6">
        <v>29.5</v>
      </c>
      <c r="G88" s="6">
        <f t="shared" si="22"/>
        <v>100</v>
      </c>
      <c r="H88" s="3">
        <v>0</v>
      </c>
      <c r="I88" s="2">
        <v>29477</v>
      </c>
      <c r="J88" s="2">
        <v>29477</v>
      </c>
      <c r="K88" s="1">
        <f t="shared" si="20"/>
        <v>0</v>
      </c>
      <c r="L88" s="1">
        <f t="shared" si="20"/>
        <v>0</v>
      </c>
      <c r="M88" s="6" t="e">
        <f t="shared" si="21"/>
        <v>#DIV/0!</v>
      </c>
    </row>
    <row r="89" spans="1:13" s="1" customFormat="1" ht="57" hidden="1" outlineLevel="1" thickBot="1">
      <c r="A89" s="4"/>
      <c r="B89" s="5"/>
      <c r="C89" s="5" t="s">
        <v>7</v>
      </c>
      <c r="D89" s="6">
        <v>0</v>
      </c>
      <c r="E89" s="6">
        <v>3330.2</v>
      </c>
      <c r="F89" s="6">
        <v>3330.2</v>
      </c>
      <c r="G89" s="6">
        <f t="shared" si="22"/>
        <v>100</v>
      </c>
      <c r="H89" s="3">
        <v>0</v>
      </c>
      <c r="I89" s="2">
        <v>3330212.06</v>
      </c>
      <c r="J89" s="2">
        <v>3330212.06</v>
      </c>
      <c r="K89" s="1">
        <f t="shared" si="20"/>
        <v>0</v>
      </c>
      <c r="L89" s="1">
        <f t="shared" si="20"/>
        <v>0</v>
      </c>
      <c r="M89" s="6" t="e">
        <f t="shared" si="21"/>
        <v>#DIV/0!</v>
      </c>
    </row>
    <row r="90" spans="1:13" s="1" customFormat="1" ht="57" hidden="1" outlineLevel="1" thickBot="1">
      <c r="A90" s="4"/>
      <c r="B90" s="5"/>
      <c r="C90" s="5" t="s">
        <v>48</v>
      </c>
      <c r="D90" s="6">
        <v>0</v>
      </c>
      <c r="E90" s="6">
        <v>229.1</v>
      </c>
      <c r="F90" s="6">
        <v>229.1</v>
      </c>
      <c r="G90" s="6">
        <f t="shared" si="22"/>
        <v>100</v>
      </c>
      <c r="H90" s="3">
        <v>0</v>
      </c>
      <c r="I90" s="2">
        <v>229120</v>
      </c>
      <c r="J90" s="2">
        <v>229120</v>
      </c>
      <c r="K90" s="1">
        <f t="shared" si="20"/>
        <v>0</v>
      </c>
      <c r="L90" s="1">
        <f t="shared" si="20"/>
        <v>0</v>
      </c>
      <c r="M90" s="6" t="e">
        <f t="shared" si="21"/>
        <v>#DIV/0!</v>
      </c>
    </row>
    <row r="91" spans="1:13" s="1" customFormat="1" ht="38.25" hidden="1" outlineLevel="1" thickBot="1">
      <c r="A91" s="40"/>
      <c r="B91" s="41"/>
      <c r="C91" s="5" t="s">
        <v>10</v>
      </c>
      <c r="D91" s="42">
        <v>0</v>
      </c>
      <c r="E91" s="42">
        <v>566.6</v>
      </c>
      <c r="F91" s="6">
        <v>566.6</v>
      </c>
      <c r="G91" s="6">
        <f t="shared" si="22"/>
        <v>100</v>
      </c>
      <c r="H91" s="3">
        <v>0</v>
      </c>
      <c r="I91" s="2">
        <v>566593.92000000004</v>
      </c>
      <c r="J91" s="2">
        <v>566593.92000000004</v>
      </c>
      <c r="K91" s="1">
        <f t="shared" si="20"/>
        <v>0</v>
      </c>
      <c r="L91" s="1">
        <f t="shared" si="20"/>
        <v>0</v>
      </c>
      <c r="M91" s="42" t="e">
        <f t="shared" si="21"/>
        <v>#DIV/0!</v>
      </c>
    </row>
    <row r="92" spans="1:13" ht="75.75" collapsed="1" thickBot="1">
      <c r="A92" s="63" t="s">
        <v>55</v>
      </c>
      <c r="B92" s="64" t="s">
        <v>56</v>
      </c>
      <c r="C92" s="34"/>
      <c r="D92" s="65">
        <f>D93</f>
        <v>42.9</v>
      </c>
      <c r="E92" s="66">
        <f t="shared" ref="E92:F92" si="24">E93</f>
        <v>40.799999999999997</v>
      </c>
      <c r="F92" s="37">
        <f t="shared" si="24"/>
        <v>40.799999999999997</v>
      </c>
      <c r="G92" s="21">
        <f t="shared" si="22"/>
        <v>100</v>
      </c>
      <c r="H92" s="22">
        <v>42900</v>
      </c>
      <c r="I92" s="23">
        <v>40755</v>
      </c>
      <c r="J92" s="23">
        <v>40755</v>
      </c>
      <c r="K92" s="7">
        <f t="shared" si="20"/>
        <v>0</v>
      </c>
      <c r="L92" s="7">
        <f t="shared" si="20"/>
        <v>0</v>
      </c>
      <c r="M92" s="67">
        <f t="shared" si="21"/>
        <v>-4.8951048951048932</v>
      </c>
    </row>
    <row r="93" spans="1:13" s="1" customFormat="1" ht="57" hidden="1" outlineLevel="1" thickBot="1">
      <c r="A93" s="46"/>
      <c r="B93" s="47"/>
      <c r="C93" s="5" t="s">
        <v>14</v>
      </c>
      <c r="D93" s="48">
        <v>42.9</v>
      </c>
      <c r="E93" s="48">
        <v>40.799999999999997</v>
      </c>
      <c r="F93" s="6">
        <v>40.799999999999997</v>
      </c>
      <c r="G93" s="6">
        <f t="shared" si="22"/>
        <v>100</v>
      </c>
      <c r="H93" s="3">
        <v>42900</v>
      </c>
      <c r="I93" s="2">
        <v>40755</v>
      </c>
      <c r="J93" s="2">
        <v>40755</v>
      </c>
      <c r="K93" s="1">
        <f t="shared" si="20"/>
        <v>0</v>
      </c>
      <c r="L93" s="1">
        <f t="shared" si="20"/>
        <v>0</v>
      </c>
      <c r="M93" s="48">
        <f t="shared" si="21"/>
        <v>-4.8951048951048932</v>
      </c>
    </row>
    <row r="94" spans="1:13" ht="75.75" collapsed="1" thickBot="1">
      <c r="A94" s="63" t="s">
        <v>57</v>
      </c>
      <c r="B94" s="64" t="s">
        <v>58</v>
      </c>
      <c r="C94" s="34"/>
      <c r="D94" s="65">
        <f>D95</f>
        <v>9.6999999999999993</v>
      </c>
      <c r="E94" s="66">
        <f t="shared" ref="E94:F94" si="25">E95</f>
        <v>9.6999999999999993</v>
      </c>
      <c r="F94" s="37">
        <f t="shared" si="25"/>
        <v>9.6999999999999993</v>
      </c>
      <c r="G94" s="21">
        <f t="shared" si="22"/>
        <v>100</v>
      </c>
      <c r="H94" s="22">
        <v>9700</v>
      </c>
      <c r="I94" s="23">
        <v>9700</v>
      </c>
      <c r="J94" s="23">
        <v>9700</v>
      </c>
      <c r="K94" s="7">
        <f t="shared" si="20"/>
        <v>0</v>
      </c>
      <c r="L94" s="7">
        <f t="shared" si="20"/>
        <v>0</v>
      </c>
      <c r="M94" s="67">
        <f t="shared" si="21"/>
        <v>0</v>
      </c>
    </row>
    <row r="95" spans="1:13" s="1" customFormat="1" ht="57" hidden="1" outlineLevel="1" thickBot="1">
      <c r="A95" s="46"/>
      <c r="B95" s="47"/>
      <c r="C95" s="5" t="s">
        <v>7</v>
      </c>
      <c r="D95" s="48">
        <v>9.6999999999999993</v>
      </c>
      <c r="E95" s="48">
        <v>9.6999999999999993</v>
      </c>
      <c r="F95" s="6">
        <v>9.6999999999999993</v>
      </c>
      <c r="G95" s="6">
        <f t="shared" si="22"/>
        <v>100</v>
      </c>
      <c r="H95" s="3">
        <v>9700</v>
      </c>
      <c r="I95" s="2">
        <v>9700</v>
      </c>
      <c r="J95" s="2">
        <v>9700</v>
      </c>
      <c r="K95" s="1">
        <f t="shared" si="20"/>
        <v>0</v>
      </c>
      <c r="L95" s="1">
        <f t="shared" si="20"/>
        <v>0</v>
      </c>
      <c r="M95" s="48">
        <f t="shared" si="21"/>
        <v>0</v>
      </c>
    </row>
    <row r="96" spans="1:13" ht="150.75" collapsed="1" thickBot="1">
      <c r="A96" s="63" t="s">
        <v>59</v>
      </c>
      <c r="B96" s="64" t="s">
        <v>60</v>
      </c>
      <c r="C96" s="34"/>
      <c r="D96" s="65">
        <f>SUM(D97:D108)</f>
        <v>59295.399999999994</v>
      </c>
      <c r="E96" s="66">
        <f t="shared" ref="E96:F96" si="26">SUM(E97:E108)</f>
        <v>66949.399999999994</v>
      </c>
      <c r="F96" s="37">
        <f t="shared" si="26"/>
        <v>62364.799999999996</v>
      </c>
      <c r="G96" s="21">
        <f t="shared" si="22"/>
        <v>93.152141766767144</v>
      </c>
      <c r="H96" s="22">
        <v>59295400</v>
      </c>
      <c r="I96" s="23">
        <v>66949429.310000002</v>
      </c>
      <c r="J96" s="23">
        <v>62364829.310000002</v>
      </c>
      <c r="K96" s="7">
        <f t="shared" si="20"/>
        <v>0</v>
      </c>
      <c r="L96" s="7">
        <f t="shared" si="20"/>
        <v>0</v>
      </c>
      <c r="M96" s="67">
        <f t="shared" si="21"/>
        <v>12.908252579458107</v>
      </c>
    </row>
    <row r="97" spans="1:13" s="1" customFormat="1" ht="57" hidden="1" customHeight="1" outlineLevel="1">
      <c r="A97" s="43"/>
      <c r="B97" s="44"/>
      <c r="C97" s="5" t="s">
        <v>21</v>
      </c>
      <c r="D97" s="45">
        <v>263.5</v>
      </c>
      <c r="E97" s="45">
        <v>231.5</v>
      </c>
      <c r="F97" s="6">
        <v>231.5</v>
      </c>
      <c r="G97" s="6">
        <f t="shared" si="22"/>
        <v>100</v>
      </c>
      <c r="H97" s="3">
        <v>263500</v>
      </c>
      <c r="I97" s="2">
        <v>231515</v>
      </c>
      <c r="J97" s="2">
        <v>231515</v>
      </c>
      <c r="K97" s="1">
        <f t="shared" si="20"/>
        <v>0</v>
      </c>
      <c r="L97" s="1">
        <f t="shared" si="20"/>
        <v>0</v>
      </c>
      <c r="M97" s="45">
        <f t="shared" si="21"/>
        <v>-12.144212523719162</v>
      </c>
    </row>
    <row r="98" spans="1:13" s="1" customFormat="1" ht="56.25" hidden="1" customHeight="1" outlineLevel="1">
      <c r="A98" s="4"/>
      <c r="B98" s="5"/>
      <c r="C98" s="5" t="s">
        <v>22</v>
      </c>
      <c r="D98" s="6">
        <v>5792.5</v>
      </c>
      <c r="E98" s="6">
        <v>6792.6</v>
      </c>
      <c r="F98" s="6">
        <v>6725.7</v>
      </c>
      <c r="G98" s="6">
        <f t="shared" si="22"/>
        <v>99.015104672732079</v>
      </c>
      <c r="H98" s="3">
        <v>5792500</v>
      </c>
      <c r="I98" s="2">
        <v>6792670.0099999998</v>
      </c>
      <c r="J98" s="2">
        <v>6725784.0599999996</v>
      </c>
      <c r="K98" s="1">
        <f t="shared" si="20"/>
        <v>-9.9999999999454303E-2</v>
      </c>
      <c r="L98" s="1">
        <f t="shared" si="20"/>
        <v>-0.1000000000003638</v>
      </c>
      <c r="M98" s="6">
        <f t="shared" si="21"/>
        <v>17.265429434613736</v>
      </c>
    </row>
    <row r="99" spans="1:13" s="1" customFormat="1" ht="56.25" hidden="1" customHeight="1" outlineLevel="1">
      <c r="A99" s="4"/>
      <c r="B99" s="5"/>
      <c r="C99" s="5" t="s">
        <v>23</v>
      </c>
      <c r="D99" s="6">
        <v>6353.4</v>
      </c>
      <c r="E99" s="6">
        <v>7546.9</v>
      </c>
      <c r="F99" s="6">
        <v>7546</v>
      </c>
      <c r="G99" s="6">
        <f t="shared" si="22"/>
        <v>99.988074573666012</v>
      </c>
      <c r="H99" s="3">
        <v>6353400</v>
      </c>
      <c r="I99" s="2">
        <v>7546922.6699999999</v>
      </c>
      <c r="J99" s="2">
        <v>7546011.7599999998</v>
      </c>
      <c r="K99" s="1">
        <f t="shared" si="20"/>
        <v>0</v>
      </c>
      <c r="L99" s="1">
        <f t="shared" si="20"/>
        <v>0</v>
      </c>
      <c r="M99" s="6">
        <f t="shared" si="21"/>
        <v>18.785217363931125</v>
      </c>
    </row>
    <row r="100" spans="1:13" s="1" customFormat="1" ht="56.25" hidden="1" customHeight="1" outlineLevel="1">
      <c r="A100" s="4"/>
      <c r="B100" s="5"/>
      <c r="C100" s="5" t="s">
        <v>24</v>
      </c>
      <c r="D100" s="6">
        <v>2793.3</v>
      </c>
      <c r="E100" s="6">
        <v>2826.1</v>
      </c>
      <c r="F100" s="6">
        <v>2817.3</v>
      </c>
      <c r="G100" s="6">
        <f t="shared" si="22"/>
        <v>99.688616821768534</v>
      </c>
      <c r="H100" s="3">
        <v>2793300</v>
      </c>
      <c r="I100" s="2">
        <v>2826080.53</v>
      </c>
      <c r="J100" s="2">
        <v>2817276.15</v>
      </c>
      <c r="K100" s="1">
        <f t="shared" si="20"/>
        <v>0</v>
      </c>
      <c r="L100" s="1">
        <f t="shared" si="20"/>
        <v>0</v>
      </c>
      <c r="M100" s="6">
        <f t="shared" si="21"/>
        <v>1.1742383560662972</v>
      </c>
    </row>
    <row r="101" spans="1:13" s="1" customFormat="1" ht="75.75" hidden="1" outlineLevel="1" thickBot="1">
      <c r="A101" s="4"/>
      <c r="B101" s="5"/>
      <c r="C101" s="5" t="s">
        <v>25</v>
      </c>
      <c r="D101" s="6">
        <v>4153.8999999999996</v>
      </c>
      <c r="E101" s="6">
        <v>4712.1000000000004</v>
      </c>
      <c r="F101" s="6">
        <v>4712.1000000000004</v>
      </c>
      <c r="G101" s="6">
        <f t="shared" si="22"/>
        <v>100</v>
      </c>
      <c r="H101" s="3">
        <v>4153900</v>
      </c>
      <c r="I101" s="2">
        <v>4712087.17</v>
      </c>
      <c r="J101" s="2">
        <v>4712087.17</v>
      </c>
      <c r="K101" s="1">
        <f t="shared" si="20"/>
        <v>0</v>
      </c>
      <c r="L101" s="1">
        <f t="shared" si="20"/>
        <v>0</v>
      </c>
      <c r="M101" s="6">
        <f t="shared" si="21"/>
        <v>13.437973952189537</v>
      </c>
    </row>
    <row r="102" spans="1:13" s="1" customFormat="1" ht="57" hidden="1" outlineLevel="1" thickBot="1">
      <c r="A102" s="4"/>
      <c r="B102" s="5"/>
      <c r="C102" s="5" t="s">
        <v>26</v>
      </c>
      <c r="D102" s="6">
        <v>2139.6</v>
      </c>
      <c r="E102" s="6">
        <v>2387.6</v>
      </c>
      <c r="F102" s="6">
        <v>2387.6</v>
      </c>
      <c r="G102" s="6">
        <f t="shared" si="22"/>
        <v>100</v>
      </c>
      <c r="H102" s="3">
        <v>2139600</v>
      </c>
      <c r="I102" s="2">
        <v>2387570.5299999998</v>
      </c>
      <c r="J102" s="2">
        <v>2387570.5299999998</v>
      </c>
      <c r="K102" s="1">
        <f t="shared" si="20"/>
        <v>0</v>
      </c>
      <c r="L102" s="1">
        <f t="shared" si="20"/>
        <v>0</v>
      </c>
      <c r="M102" s="6">
        <f t="shared" si="21"/>
        <v>11.590951579734536</v>
      </c>
    </row>
    <row r="103" spans="1:13" s="1" customFormat="1" ht="57" hidden="1" outlineLevel="1" thickBot="1">
      <c r="A103" s="4"/>
      <c r="B103" s="5"/>
      <c r="C103" s="5" t="s">
        <v>27</v>
      </c>
      <c r="D103" s="6">
        <v>4435.2</v>
      </c>
      <c r="E103" s="6">
        <v>4995.3</v>
      </c>
      <c r="F103" s="6">
        <v>4995.3</v>
      </c>
      <c r="G103" s="6">
        <f t="shared" si="22"/>
        <v>100</v>
      </c>
      <c r="H103" s="3">
        <v>4435200</v>
      </c>
      <c r="I103" s="2">
        <v>4995296.74</v>
      </c>
      <c r="J103" s="2">
        <v>4995292.04</v>
      </c>
      <c r="K103" s="1">
        <f t="shared" si="20"/>
        <v>0</v>
      </c>
      <c r="L103" s="1">
        <f t="shared" si="20"/>
        <v>0</v>
      </c>
      <c r="M103" s="6">
        <f t="shared" si="21"/>
        <v>12.628517316017323</v>
      </c>
    </row>
    <row r="104" spans="1:13" s="1" customFormat="1" ht="57" hidden="1" outlineLevel="1" thickBot="1">
      <c r="A104" s="4"/>
      <c r="B104" s="5"/>
      <c r="C104" s="5" t="s">
        <v>28</v>
      </c>
      <c r="D104" s="6">
        <v>3557.3</v>
      </c>
      <c r="E104" s="6">
        <v>3912.2</v>
      </c>
      <c r="F104" s="6">
        <v>3911.8</v>
      </c>
      <c r="G104" s="6">
        <f t="shared" si="22"/>
        <v>99.989775573845932</v>
      </c>
      <c r="H104" s="3">
        <v>3557300</v>
      </c>
      <c r="I104" s="2">
        <v>3912160</v>
      </c>
      <c r="J104" s="2">
        <v>3911837.85</v>
      </c>
      <c r="K104" s="1">
        <f t="shared" si="20"/>
        <v>0</v>
      </c>
      <c r="L104" s="1">
        <f t="shared" si="20"/>
        <v>0</v>
      </c>
      <c r="M104" s="6">
        <f t="shared" si="21"/>
        <v>9.9766676974109458</v>
      </c>
    </row>
    <row r="105" spans="1:13" s="1" customFormat="1" ht="57" hidden="1" outlineLevel="1" thickBot="1">
      <c r="A105" s="4"/>
      <c r="B105" s="5"/>
      <c r="C105" s="5" t="s">
        <v>29</v>
      </c>
      <c r="D105" s="6">
        <v>3782.6</v>
      </c>
      <c r="E105" s="6">
        <v>3936.6</v>
      </c>
      <c r="F105" s="6">
        <v>3936.6</v>
      </c>
      <c r="G105" s="6">
        <f t="shared" si="22"/>
        <v>100</v>
      </c>
      <c r="H105" s="3">
        <v>3782600</v>
      </c>
      <c r="I105" s="2">
        <v>3936596.24</v>
      </c>
      <c r="J105" s="2">
        <v>3936596.24</v>
      </c>
      <c r="K105" s="1">
        <f t="shared" si="20"/>
        <v>0</v>
      </c>
      <c r="L105" s="1">
        <f t="shared" si="20"/>
        <v>0</v>
      </c>
      <c r="M105" s="6">
        <f t="shared" si="21"/>
        <v>4.0712737270660426</v>
      </c>
    </row>
    <row r="106" spans="1:13" s="1" customFormat="1" ht="57" hidden="1" outlineLevel="1" thickBot="1">
      <c r="A106" s="4"/>
      <c r="B106" s="5"/>
      <c r="C106" s="5" t="s">
        <v>30</v>
      </c>
      <c r="D106" s="6">
        <v>3232.6</v>
      </c>
      <c r="E106" s="6">
        <v>3478.6</v>
      </c>
      <c r="F106" s="6">
        <v>3436.8</v>
      </c>
      <c r="G106" s="6">
        <f t="shared" si="22"/>
        <v>98.798367159201987</v>
      </c>
      <c r="H106" s="3">
        <v>3232600</v>
      </c>
      <c r="I106" s="2">
        <v>3478651.97</v>
      </c>
      <c r="J106" s="2">
        <v>3436764.89</v>
      </c>
      <c r="K106" s="1">
        <f t="shared" si="20"/>
        <v>-9.9999999999909051E-2</v>
      </c>
      <c r="L106" s="1">
        <f t="shared" si="20"/>
        <v>0</v>
      </c>
      <c r="M106" s="6">
        <f t="shared" si="21"/>
        <v>7.6099733960279536</v>
      </c>
    </row>
    <row r="107" spans="1:13" s="1" customFormat="1" ht="57" hidden="1" outlineLevel="1" thickBot="1">
      <c r="A107" s="4"/>
      <c r="B107" s="5"/>
      <c r="C107" s="5" t="s">
        <v>31</v>
      </c>
      <c r="D107" s="6">
        <v>5212.1000000000004</v>
      </c>
      <c r="E107" s="6">
        <v>5522.4</v>
      </c>
      <c r="F107" s="6">
        <v>5465</v>
      </c>
      <c r="G107" s="6">
        <f t="shared" si="22"/>
        <v>98.960596841952793</v>
      </c>
      <c r="H107" s="3">
        <v>5212100</v>
      </c>
      <c r="I107" s="2">
        <v>5522409.6399999997</v>
      </c>
      <c r="J107" s="2">
        <v>5465024.46</v>
      </c>
      <c r="K107" s="1">
        <f t="shared" si="20"/>
        <v>0</v>
      </c>
      <c r="L107" s="1">
        <f t="shared" si="20"/>
        <v>0</v>
      </c>
      <c r="M107" s="6">
        <f t="shared" si="21"/>
        <v>5.9534544617332585</v>
      </c>
    </row>
    <row r="108" spans="1:13" s="1" customFormat="1" ht="38.25" hidden="1" outlineLevel="1" thickBot="1">
      <c r="A108" s="40"/>
      <c r="B108" s="41"/>
      <c r="C108" s="5" t="s">
        <v>10</v>
      </c>
      <c r="D108" s="42">
        <v>17579.400000000001</v>
      </c>
      <c r="E108" s="42">
        <v>20607.5</v>
      </c>
      <c r="F108" s="6">
        <v>16199.1</v>
      </c>
      <c r="G108" s="6">
        <f t="shared" si="22"/>
        <v>78.607788426543735</v>
      </c>
      <c r="H108" s="3">
        <v>17579400</v>
      </c>
      <c r="I108" s="2">
        <v>20607468.809999999</v>
      </c>
      <c r="J108" s="2">
        <v>16199069.16</v>
      </c>
      <c r="K108" s="1">
        <f t="shared" si="20"/>
        <v>0</v>
      </c>
      <c r="L108" s="1">
        <f t="shared" si="20"/>
        <v>0</v>
      </c>
      <c r="M108" s="42">
        <f t="shared" si="21"/>
        <v>17.225275037828354</v>
      </c>
    </row>
    <row r="109" spans="1:13" ht="94.5" collapsed="1" thickBot="1">
      <c r="A109" s="63" t="s">
        <v>61</v>
      </c>
      <c r="B109" s="64" t="s">
        <v>62</v>
      </c>
      <c r="C109" s="34"/>
      <c r="D109" s="65">
        <f>SUM(D110:D114)</f>
        <v>643.1</v>
      </c>
      <c r="E109" s="66">
        <f t="shared" ref="E109:F109" si="27">SUM(E110:E114)</f>
        <v>491.6</v>
      </c>
      <c r="F109" s="37">
        <f t="shared" si="27"/>
        <v>491.6</v>
      </c>
      <c r="G109" s="21">
        <f t="shared" si="22"/>
        <v>100</v>
      </c>
      <c r="H109" s="22">
        <v>643100</v>
      </c>
      <c r="I109" s="23">
        <v>491640</v>
      </c>
      <c r="J109" s="23">
        <v>491640</v>
      </c>
      <c r="K109" s="7">
        <f t="shared" si="20"/>
        <v>0</v>
      </c>
      <c r="L109" s="7">
        <f t="shared" si="20"/>
        <v>0</v>
      </c>
      <c r="M109" s="67">
        <f t="shared" si="21"/>
        <v>-23.557767065775153</v>
      </c>
    </row>
    <row r="110" spans="1:13" s="1" customFormat="1" ht="57" hidden="1" outlineLevel="1" thickBot="1">
      <c r="A110" s="43"/>
      <c r="B110" s="44"/>
      <c r="C110" s="5" t="s">
        <v>26</v>
      </c>
      <c r="D110" s="45">
        <v>14.6</v>
      </c>
      <c r="E110" s="45">
        <v>13.8</v>
      </c>
      <c r="F110" s="6">
        <v>13.8</v>
      </c>
      <c r="G110" s="6">
        <f t="shared" si="22"/>
        <v>100</v>
      </c>
      <c r="H110" s="3">
        <v>14600</v>
      </c>
      <c r="I110" s="2">
        <v>13870</v>
      </c>
      <c r="J110" s="2">
        <v>13870</v>
      </c>
      <c r="K110" s="1">
        <f t="shared" si="20"/>
        <v>-9.9999999999999645E-2</v>
      </c>
      <c r="L110" s="1">
        <f t="shared" si="20"/>
        <v>-9.9999999999999645E-2</v>
      </c>
      <c r="M110" s="45">
        <f t="shared" si="21"/>
        <v>-5.4794520547945069</v>
      </c>
    </row>
    <row r="111" spans="1:13" s="1" customFormat="1" ht="57" hidden="1" outlineLevel="1" thickBot="1">
      <c r="A111" s="4"/>
      <c r="B111" s="5"/>
      <c r="C111" s="5" t="s">
        <v>14</v>
      </c>
      <c r="D111" s="6">
        <v>68.2</v>
      </c>
      <c r="E111" s="6">
        <v>157.5</v>
      </c>
      <c r="F111" s="6">
        <v>157.5</v>
      </c>
      <c r="G111" s="6">
        <f t="shared" si="22"/>
        <v>100</v>
      </c>
      <c r="H111" s="3">
        <v>68200</v>
      </c>
      <c r="I111" s="2">
        <v>157500</v>
      </c>
      <c r="J111" s="2">
        <v>157500</v>
      </c>
      <c r="K111" s="1">
        <f t="shared" si="20"/>
        <v>0</v>
      </c>
      <c r="L111" s="1">
        <f t="shared" si="20"/>
        <v>0</v>
      </c>
      <c r="M111" s="6">
        <f t="shared" si="21"/>
        <v>130.93841642228736</v>
      </c>
    </row>
    <row r="112" spans="1:13" s="1" customFormat="1" ht="57" hidden="1" outlineLevel="1" thickBot="1">
      <c r="A112" s="4"/>
      <c r="B112" s="5"/>
      <c r="C112" s="5" t="s">
        <v>6</v>
      </c>
      <c r="D112" s="6">
        <v>14.6</v>
      </c>
      <c r="E112" s="6">
        <v>13.9</v>
      </c>
      <c r="F112" s="6">
        <v>13.9</v>
      </c>
      <c r="G112" s="6">
        <f t="shared" si="22"/>
        <v>100</v>
      </c>
      <c r="H112" s="3">
        <v>14600</v>
      </c>
      <c r="I112" s="2">
        <v>13870</v>
      </c>
      <c r="J112" s="2">
        <v>13870</v>
      </c>
      <c r="K112" s="1">
        <f t="shared" si="20"/>
        <v>0</v>
      </c>
      <c r="L112" s="1">
        <f t="shared" si="20"/>
        <v>0</v>
      </c>
      <c r="M112" s="6">
        <f t="shared" si="21"/>
        <v>-4.7945205479451971</v>
      </c>
    </row>
    <row r="113" spans="1:13" s="1" customFormat="1" ht="57" hidden="1" outlineLevel="1" thickBot="1">
      <c r="A113" s="4"/>
      <c r="B113" s="5"/>
      <c r="C113" s="5" t="s">
        <v>7</v>
      </c>
      <c r="D113" s="6">
        <v>116.9</v>
      </c>
      <c r="E113" s="6">
        <v>116.9</v>
      </c>
      <c r="F113" s="6">
        <v>116.9</v>
      </c>
      <c r="G113" s="6">
        <f t="shared" si="22"/>
        <v>100</v>
      </c>
      <c r="H113" s="3">
        <v>116900</v>
      </c>
      <c r="I113" s="2">
        <v>116900</v>
      </c>
      <c r="J113" s="2">
        <v>116900</v>
      </c>
      <c r="K113" s="1">
        <f t="shared" si="20"/>
        <v>0</v>
      </c>
      <c r="L113" s="1">
        <f t="shared" si="20"/>
        <v>0</v>
      </c>
      <c r="M113" s="6">
        <f t="shared" si="21"/>
        <v>0</v>
      </c>
    </row>
    <row r="114" spans="1:13" s="1" customFormat="1" ht="38.25" hidden="1" outlineLevel="1" thickBot="1">
      <c r="A114" s="40"/>
      <c r="B114" s="41"/>
      <c r="C114" s="5" t="s">
        <v>10</v>
      </c>
      <c r="D114" s="42">
        <v>428.8</v>
      </c>
      <c r="E114" s="42">
        <v>189.5</v>
      </c>
      <c r="F114" s="6">
        <v>189.5</v>
      </c>
      <c r="G114" s="6">
        <f t="shared" si="22"/>
        <v>100</v>
      </c>
      <c r="H114" s="3">
        <v>428800</v>
      </c>
      <c r="I114" s="2">
        <v>189500</v>
      </c>
      <c r="J114" s="2">
        <v>189500</v>
      </c>
      <c r="K114" s="1">
        <f t="shared" si="20"/>
        <v>0</v>
      </c>
      <c r="L114" s="1">
        <f t="shared" si="20"/>
        <v>0</v>
      </c>
      <c r="M114" s="42">
        <f t="shared" si="21"/>
        <v>-55.806902985074629</v>
      </c>
    </row>
    <row r="115" spans="1:13" ht="113.25" collapsed="1" thickBot="1">
      <c r="A115" s="63" t="s">
        <v>63</v>
      </c>
      <c r="B115" s="64" t="s">
        <v>64</v>
      </c>
      <c r="C115" s="34"/>
      <c r="D115" s="65">
        <f>SUM(D116:D119)</f>
        <v>504.90000000000003</v>
      </c>
      <c r="E115" s="66">
        <f t="shared" ref="E115:F115" si="28">SUM(E116:E119)</f>
        <v>500.9</v>
      </c>
      <c r="F115" s="37">
        <f t="shared" si="28"/>
        <v>500.9</v>
      </c>
      <c r="G115" s="21">
        <f t="shared" si="22"/>
        <v>100</v>
      </c>
      <c r="H115" s="22">
        <v>504900</v>
      </c>
      <c r="I115" s="23">
        <v>500865</v>
      </c>
      <c r="J115" s="23">
        <v>500865</v>
      </c>
      <c r="K115" s="7">
        <f t="shared" si="20"/>
        <v>0</v>
      </c>
      <c r="L115" s="7">
        <f t="shared" si="20"/>
        <v>0</v>
      </c>
      <c r="M115" s="67">
        <f t="shared" si="21"/>
        <v>-0.79223608635375342</v>
      </c>
    </row>
    <row r="116" spans="1:13" s="1" customFormat="1" ht="57" hidden="1" outlineLevel="1" thickBot="1">
      <c r="A116" s="43"/>
      <c r="B116" s="44"/>
      <c r="C116" s="5" t="s">
        <v>14</v>
      </c>
      <c r="D116" s="45">
        <v>129.6</v>
      </c>
      <c r="E116" s="45">
        <v>129.6</v>
      </c>
      <c r="F116" s="6">
        <v>129.6</v>
      </c>
      <c r="G116" s="6">
        <f t="shared" si="22"/>
        <v>100</v>
      </c>
      <c r="H116" s="3">
        <v>129600</v>
      </c>
      <c r="I116" s="2">
        <v>129600</v>
      </c>
      <c r="J116" s="2">
        <v>129600</v>
      </c>
      <c r="K116" s="1">
        <f t="shared" si="20"/>
        <v>0</v>
      </c>
      <c r="L116" s="1">
        <f t="shared" si="20"/>
        <v>0</v>
      </c>
      <c r="M116" s="45">
        <f t="shared" si="21"/>
        <v>0</v>
      </c>
    </row>
    <row r="117" spans="1:13" s="1" customFormat="1" ht="57" hidden="1" outlineLevel="1" thickBot="1">
      <c r="A117" s="4"/>
      <c r="B117" s="5"/>
      <c r="C117" s="5" t="s">
        <v>6</v>
      </c>
      <c r="D117" s="6">
        <v>289.39999999999998</v>
      </c>
      <c r="E117" s="6">
        <v>308.7</v>
      </c>
      <c r="F117" s="6">
        <v>308.7</v>
      </c>
      <c r="G117" s="6">
        <f t="shared" si="22"/>
        <v>100</v>
      </c>
      <c r="H117" s="3">
        <v>289400</v>
      </c>
      <c r="I117" s="2">
        <v>308680</v>
      </c>
      <c r="J117" s="2">
        <v>308680</v>
      </c>
      <c r="K117" s="1">
        <f t="shared" si="20"/>
        <v>0</v>
      </c>
      <c r="L117" s="1">
        <f t="shared" si="20"/>
        <v>0</v>
      </c>
      <c r="M117" s="6">
        <f t="shared" si="21"/>
        <v>6.6689702833448621</v>
      </c>
    </row>
    <row r="118" spans="1:13" s="1" customFormat="1" ht="57" hidden="1" outlineLevel="1" thickBot="1">
      <c r="A118" s="4"/>
      <c r="B118" s="5"/>
      <c r="C118" s="5" t="s">
        <v>7</v>
      </c>
      <c r="D118" s="6">
        <v>59.6</v>
      </c>
      <c r="E118" s="6">
        <v>37.6</v>
      </c>
      <c r="F118" s="6">
        <v>37.6</v>
      </c>
      <c r="G118" s="6">
        <f t="shared" si="22"/>
        <v>100</v>
      </c>
      <c r="H118" s="3">
        <v>59600</v>
      </c>
      <c r="I118" s="2">
        <v>37600</v>
      </c>
      <c r="J118" s="2">
        <v>37600</v>
      </c>
      <c r="K118" s="1">
        <f t="shared" si="20"/>
        <v>0</v>
      </c>
      <c r="L118" s="1">
        <f t="shared" si="20"/>
        <v>0</v>
      </c>
      <c r="M118" s="6">
        <f t="shared" si="21"/>
        <v>-36.912751677852349</v>
      </c>
    </row>
    <row r="119" spans="1:13" s="1" customFormat="1" ht="38.25" hidden="1" outlineLevel="1" thickBot="1">
      <c r="A119" s="40"/>
      <c r="B119" s="41"/>
      <c r="C119" s="5" t="s">
        <v>10</v>
      </c>
      <c r="D119" s="42">
        <v>26.3</v>
      </c>
      <c r="E119" s="42">
        <v>25</v>
      </c>
      <c r="F119" s="6">
        <v>25</v>
      </c>
      <c r="G119" s="6">
        <f t="shared" si="22"/>
        <v>100</v>
      </c>
      <c r="H119" s="3">
        <v>26300</v>
      </c>
      <c r="I119" s="2">
        <v>24985</v>
      </c>
      <c r="J119" s="2">
        <v>24985</v>
      </c>
      <c r="K119" s="1">
        <f t="shared" si="20"/>
        <v>0</v>
      </c>
      <c r="L119" s="1">
        <f t="shared" si="20"/>
        <v>0</v>
      </c>
      <c r="M119" s="42">
        <f t="shared" si="21"/>
        <v>-4.9429657794676842</v>
      </c>
    </row>
    <row r="120" spans="1:13" ht="132" collapsed="1" thickBot="1">
      <c r="A120" s="63" t="s">
        <v>65</v>
      </c>
      <c r="B120" s="64" t="s">
        <v>66</v>
      </c>
      <c r="C120" s="34"/>
      <c r="D120" s="65">
        <f>D121</f>
        <v>811.1</v>
      </c>
      <c r="E120" s="66">
        <f t="shared" ref="E120:F120" si="29">E121</f>
        <v>770.5</v>
      </c>
      <c r="F120" s="37">
        <f t="shared" si="29"/>
        <v>770.5</v>
      </c>
      <c r="G120" s="21">
        <f t="shared" si="22"/>
        <v>100</v>
      </c>
      <c r="H120" s="22">
        <v>811100</v>
      </c>
      <c r="I120" s="23">
        <v>770545</v>
      </c>
      <c r="J120" s="23">
        <v>770545</v>
      </c>
      <c r="K120" s="7">
        <f t="shared" si="20"/>
        <v>0</v>
      </c>
      <c r="L120" s="7">
        <f t="shared" si="20"/>
        <v>0</v>
      </c>
      <c r="M120" s="67">
        <f t="shared" si="21"/>
        <v>-5.0055480212057688</v>
      </c>
    </row>
    <row r="121" spans="1:13" s="1" customFormat="1" ht="38.25" hidden="1" outlineLevel="1" thickBot="1">
      <c r="A121" s="46"/>
      <c r="B121" s="47"/>
      <c r="C121" s="5" t="s">
        <v>10</v>
      </c>
      <c r="D121" s="48">
        <v>811.1</v>
      </c>
      <c r="E121" s="48">
        <v>770.5</v>
      </c>
      <c r="F121" s="6">
        <v>770.5</v>
      </c>
      <c r="G121" s="6">
        <f t="shared" si="22"/>
        <v>100</v>
      </c>
      <c r="H121" s="3">
        <v>811100</v>
      </c>
      <c r="I121" s="2">
        <v>770545</v>
      </c>
      <c r="J121" s="2">
        <v>770545</v>
      </c>
      <c r="K121" s="1">
        <f t="shared" si="20"/>
        <v>0</v>
      </c>
      <c r="L121" s="1">
        <f t="shared" si="20"/>
        <v>0</v>
      </c>
      <c r="M121" s="48">
        <f t="shared" si="21"/>
        <v>-5.0055480212057688</v>
      </c>
    </row>
    <row r="122" spans="1:13" ht="132" collapsed="1" thickBot="1">
      <c r="A122" s="63" t="s">
        <v>67</v>
      </c>
      <c r="B122" s="64" t="s">
        <v>68</v>
      </c>
      <c r="C122" s="34"/>
      <c r="D122" s="65">
        <f>D123</f>
        <v>17837</v>
      </c>
      <c r="E122" s="66">
        <f t="shared" ref="E122:F122" si="30">E123</f>
        <v>19665.599999999999</v>
      </c>
      <c r="F122" s="37">
        <f t="shared" si="30"/>
        <v>19631</v>
      </c>
      <c r="G122" s="21">
        <f t="shared" si="22"/>
        <v>99.824058254007014</v>
      </c>
      <c r="H122" s="22">
        <v>17837000</v>
      </c>
      <c r="I122" s="23">
        <v>19665590</v>
      </c>
      <c r="J122" s="23">
        <v>19630997.739999998</v>
      </c>
      <c r="K122" s="7">
        <f t="shared" si="20"/>
        <v>0</v>
      </c>
      <c r="L122" s="7">
        <f t="shared" si="20"/>
        <v>0</v>
      </c>
      <c r="M122" s="67">
        <f t="shared" si="21"/>
        <v>10.251723944609509</v>
      </c>
    </row>
    <row r="123" spans="1:13" s="1" customFormat="1" ht="38.25" hidden="1" outlineLevel="1" thickBot="1">
      <c r="A123" s="46"/>
      <c r="B123" s="47"/>
      <c r="C123" s="5" t="s">
        <v>10</v>
      </c>
      <c r="D123" s="48">
        <v>17837</v>
      </c>
      <c r="E123" s="48">
        <v>19665.599999999999</v>
      </c>
      <c r="F123" s="6">
        <v>19631</v>
      </c>
      <c r="G123" s="6">
        <f t="shared" si="22"/>
        <v>99.824058254007014</v>
      </c>
      <c r="H123" s="3">
        <v>17837000</v>
      </c>
      <c r="I123" s="2">
        <v>19665590</v>
      </c>
      <c r="J123" s="2">
        <v>19630997.739999998</v>
      </c>
      <c r="K123" s="1">
        <f t="shared" si="20"/>
        <v>0</v>
      </c>
      <c r="L123" s="1">
        <f t="shared" si="20"/>
        <v>0</v>
      </c>
      <c r="M123" s="48">
        <f t="shared" si="21"/>
        <v>10.251723944609509</v>
      </c>
    </row>
    <row r="124" spans="1:13" ht="132" collapsed="1" thickBot="1">
      <c r="A124" s="63" t="s">
        <v>69</v>
      </c>
      <c r="B124" s="64" t="s">
        <v>70</v>
      </c>
      <c r="C124" s="34"/>
      <c r="D124" s="65">
        <f>D125</f>
        <v>29344.799999999999</v>
      </c>
      <c r="E124" s="66">
        <f t="shared" ref="E124:F124" si="31">E125</f>
        <v>27932.2</v>
      </c>
      <c r="F124" s="37">
        <f t="shared" si="31"/>
        <v>27932.2</v>
      </c>
      <c r="G124" s="21">
        <f t="shared" si="22"/>
        <v>100</v>
      </c>
      <c r="H124" s="22">
        <v>29344800</v>
      </c>
      <c r="I124" s="23">
        <v>27932160</v>
      </c>
      <c r="J124" s="23">
        <v>27932160</v>
      </c>
      <c r="K124" s="7">
        <f t="shared" si="20"/>
        <v>0</v>
      </c>
      <c r="L124" s="7">
        <f t="shared" si="20"/>
        <v>0</v>
      </c>
      <c r="M124" s="67">
        <f t="shared" si="21"/>
        <v>-4.8138000599765434</v>
      </c>
    </row>
    <row r="125" spans="1:13" s="1" customFormat="1" ht="38.25" hidden="1" outlineLevel="1" thickBot="1">
      <c r="A125" s="46"/>
      <c r="B125" s="47"/>
      <c r="C125" s="5" t="s">
        <v>10</v>
      </c>
      <c r="D125" s="48">
        <v>29344.799999999999</v>
      </c>
      <c r="E125" s="48">
        <v>27932.2</v>
      </c>
      <c r="F125" s="6">
        <v>27932.2</v>
      </c>
      <c r="G125" s="6">
        <f t="shared" si="22"/>
        <v>100</v>
      </c>
      <c r="H125" s="3">
        <v>29344800</v>
      </c>
      <c r="I125" s="2">
        <v>27932160</v>
      </c>
      <c r="J125" s="2">
        <v>27932160</v>
      </c>
      <c r="K125" s="1">
        <f t="shared" si="20"/>
        <v>0</v>
      </c>
      <c r="L125" s="1">
        <f t="shared" si="20"/>
        <v>0</v>
      </c>
      <c r="M125" s="48">
        <f t="shared" si="21"/>
        <v>-4.8138000599765434</v>
      </c>
    </row>
    <row r="126" spans="1:13" ht="75.75" collapsed="1" thickBot="1">
      <c r="A126" s="63" t="s">
        <v>71</v>
      </c>
      <c r="B126" s="64" t="s">
        <v>72</v>
      </c>
      <c r="C126" s="34"/>
      <c r="D126" s="65">
        <f>D127</f>
        <v>38219.1</v>
      </c>
      <c r="E126" s="66">
        <f t="shared" ref="E126:F126" si="32">E127</f>
        <v>44863.6</v>
      </c>
      <c r="F126" s="37">
        <f t="shared" si="32"/>
        <v>44863.6</v>
      </c>
      <c r="G126" s="21">
        <f t="shared" si="22"/>
        <v>100</v>
      </c>
      <c r="H126" s="22">
        <v>38219100</v>
      </c>
      <c r="I126" s="23">
        <v>44863555.549999997</v>
      </c>
      <c r="J126" s="23">
        <v>44863555.549999997</v>
      </c>
      <c r="K126" s="7">
        <f t="shared" si="20"/>
        <v>0</v>
      </c>
      <c r="L126" s="7">
        <f t="shared" si="20"/>
        <v>0</v>
      </c>
      <c r="M126" s="67">
        <f t="shared" si="21"/>
        <v>17.385286414384439</v>
      </c>
    </row>
    <row r="127" spans="1:13" s="1" customFormat="1" ht="75" hidden="1" customHeight="1" outlineLevel="1">
      <c r="A127" s="46"/>
      <c r="B127" s="47"/>
      <c r="C127" s="5" t="s">
        <v>13</v>
      </c>
      <c r="D127" s="48">
        <v>38219.1</v>
      </c>
      <c r="E127" s="48">
        <v>44863.6</v>
      </c>
      <c r="F127" s="6">
        <v>44863.6</v>
      </c>
      <c r="G127" s="6">
        <f t="shared" si="22"/>
        <v>100</v>
      </c>
      <c r="H127" s="3">
        <v>38219100</v>
      </c>
      <c r="I127" s="2">
        <v>44863555.549999997</v>
      </c>
      <c r="J127" s="2">
        <v>44863555.549999997</v>
      </c>
      <c r="K127" s="1">
        <f t="shared" si="20"/>
        <v>0</v>
      </c>
      <c r="L127" s="1">
        <f t="shared" si="20"/>
        <v>0</v>
      </c>
      <c r="M127" s="48">
        <f t="shared" si="21"/>
        <v>17.385286414384439</v>
      </c>
    </row>
    <row r="128" spans="1:13" ht="19.5" collapsed="1" thickBot="1">
      <c r="A128" s="63" t="s">
        <v>73</v>
      </c>
      <c r="B128" s="64" t="s">
        <v>74</v>
      </c>
      <c r="C128" s="34"/>
      <c r="D128" s="65">
        <f>SUM(D129:D147)</f>
        <v>104929.9</v>
      </c>
      <c r="E128" s="66">
        <f t="shared" ref="E128:F128" si="33">SUM(E129:E147)</f>
        <v>129422.29999999999</v>
      </c>
      <c r="F128" s="37">
        <f t="shared" si="33"/>
        <v>127596.7</v>
      </c>
      <c r="G128" s="21">
        <f t="shared" si="22"/>
        <v>98.589423924625052</v>
      </c>
      <c r="H128" s="22">
        <v>104929900</v>
      </c>
      <c r="I128" s="23">
        <v>129422279.86</v>
      </c>
      <c r="J128" s="23">
        <v>127596654.25</v>
      </c>
      <c r="K128" s="7">
        <f t="shared" si="20"/>
        <v>0</v>
      </c>
      <c r="L128" s="7">
        <f t="shared" si="20"/>
        <v>0</v>
      </c>
      <c r="M128" s="67">
        <f t="shared" si="21"/>
        <v>23.341678587323528</v>
      </c>
    </row>
    <row r="129" spans="1:13" s="1" customFormat="1" ht="56.25" hidden="1" customHeight="1" outlineLevel="1">
      <c r="A129" s="43"/>
      <c r="B129" s="44"/>
      <c r="C129" s="5" t="s">
        <v>21</v>
      </c>
      <c r="D129" s="45">
        <v>3656.1</v>
      </c>
      <c r="E129" s="45">
        <v>4323.3999999999996</v>
      </c>
      <c r="F129" s="6">
        <v>4323.3999999999996</v>
      </c>
      <c r="G129" s="6">
        <f t="shared" si="22"/>
        <v>100</v>
      </c>
      <c r="H129" s="3">
        <v>3656100</v>
      </c>
      <c r="I129" s="2">
        <v>4323439.57</v>
      </c>
      <c r="J129" s="2">
        <v>4323438.41</v>
      </c>
      <c r="K129" s="1">
        <f t="shared" si="20"/>
        <v>0</v>
      </c>
      <c r="L129" s="1">
        <f t="shared" si="20"/>
        <v>0</v>
      </c>
      <c r="M129" s="45">
        <f t="shared" si="21"/>
        <v>18.251688958179486</v>
      </c>
    </row>
    <row r="130" spans="1:13" s="1" customFormat="1" ht="56.25" hidden="1" customHeight="1" outlineLevel="1">
      <c r="A130" s="4"/>
      <c r="B130" s="5"/>
      <c r="C130" s="5" t="s">
        <v>22</v>
      </c>
      <c r="D130" s="6">
        <v>4445.7</v>
      </c>
      <c r="E130" s="6">
        <v>4943</v>
      </c>
      <c r="F130" s="6">
        <v>4927.8999999999996</v>
      </c>
      <c r="G130" s="6">
        <f t="shared" si="22"/>
        <v>99.694517499494225</v>
      </c>
      <c r="H130" s="3">
        <v>4445700</v>
      </c>
      <c r="I130" s="2">
        <v>4943047.57</v>
      </c>
      <c r="J130" s="2">
        <v>4927854.63</v>
      </c>
      <c r="K130" s="1">
        <f t="shared" si="20"/>
        <v>0</v>
      </c>
      <c r="L130" s="1">
        <f t="shared" si="20"/>
        <v>0</v>
      </c>
      <c r="M130" s="6">
        <f t="shared" si="21"/>
        <v>11.186089929594885</v>
      </c>
    </row>
    <row r="131" spans="1:13" s="1" customFormat="1" ht="56.25" hidden="1" customHeight="1" outlineLevel="1">
      <c r="A131" s="4"/>
      <c r="B131" s="5"/>
      <c r="C131" s="5" t="s">
        <v>23</v>
      </c>
      <c r="D131" s="6">
        <v>5658</v>
      </c>
      <c r="E131" s="6">
        <v>6611.8</v>
      </c>
      <c r="F131" s="6">
        <v>6607.4</v>
      </c>
      <c r="G131" s="6">
        <f t="shared" si="22"/>
        <v>99.93345231253214</v>
      </c>
      <c r="H131" s="3">
        <v>5658000</v>
      </c>
      <c r="I131" s="2">
        <v>6611775.3099999996</v>
      </c>
      <c r="J131" s="2">
        <v>6607364.5</v>
      </c>
      <c r="K131" s="1">
        <f t="shared" si="20"/>
        <v>0</v>
      </c>
      <c r="L131" s="1">
        <f t="shared" si="20"/>
        <v>0</v>
      </c>
      <c r="M131" s="6">
        <f t="shared" si="21"/>
        <v>16.857546836337931</v>
      </c>
    </row>
    <row r="132" spans="1:13" s="1" customFormat="1" ht="57" hidden="1" outlineLevel="1" thickBot="1">
      <c r="A132" s="4"/>
      <c r="B132" s="5"/>
      <c r="C132" s="5" t="s">
        <v>24</v>
      </c>
      <c r="D132" s="6">
        <v>3526.8</v>
      </c>
      <c r="E132" s="6">
        <v>4007.2</v>
      </c>
      <c r="F132" s="6">
        <v>3997.2</v>
      </c>
      <c r="G132" s="6">
        <f t="shared" si="22"/>
        <v>99.750449191455388</v>
      </c>
      <c r="H132" s="3">
        <v>3526800</v>
      </c>
      <c r="I132" s="2">
        <v>4007217.57</v>
      </c>
      <c r="J132" s="2">
        <v>3997177.32</v>
      </c>
      <c r="K132" s="1">
        <f t="shared" si="20"/>
        <v>0</v>
      </c>
      <c r="L132" s="1">
        <f t="shared" si="20"/>
        <v>0</v>
      </c>
      <c r="M132" s="6">
        <f t="shared" si="21"/>
        <v>13.621413179085849</v>
      </c>
    </row>
    <row r="133" spans="1:13" s="1" customFormat="1" ht="75.75" hidden="1" outlineLevel="1" thickBot="1">
      <c r="A133" s="4"/>
      <c r="B133" s="5"/>
      <c r="C133" s="5" t="s">
        <v>25</v>
      </c>
      <c r="D133" s="6">
        <v>2079.4</v>
      </c>
      <c r="E133" s="6">
        <v>2340.3000000000002</v>
      </c>
      <c r="F133" s="6">
        <v>2340.3000000000002</v>
      </c>
      <c r="G133" s="6">
        <f t="shared" si="22"/>
        <v>100</v>
      </c>
      <c r="H133" s="3">
        <v>2079400</v>
      </c>
      <c r="I133" s="2">
        <v>2340290.58</v>
      </c>
      <c r="J133" s="2">
        <v>2340290.58</v>
      </c>
      <c r="K133" s="1">
        <f t="shared" si="20"/>
        <v>0</v>
      </c>
      <c r="L133" s="1">
        <f t="shared" si="20"/>
        <v>0</v>
      </c>
      <c r="M133" s="6">
        <f t="shared" si="21"/>
        <v>12.546888525536232</v>
      </c>
    </row>
    <row r="134" spans="1:13" s="1" customFormat="1" ht="57" hidden="1" outlineLevel="1" thickBot="1">
      <c r="A134" s="4"/>
      <c r="B134" s="5"/>
      <c r="C134" s="5" t="s">
        <v>26</v>
      </c>
      <c r="D134" s="6">
        <v>3679.3</v>
      </c>
      <c r="E134" s="6">
        <v>4315.8999999999996</v>
      </c>
      <c r="F134" s="6">
        <v>4315.6000000000004</v>
      </c>
      <c r="G134" s="6">
        <f t="shared" si="22"/>
        <v>99.9930489585023</v>
      </c>
      <c r="H134" s="3">
        <v>3679300</v>
      </c>
      <c r="I134" s="2">
        <v>4315873.45</v>
      </c>
      <c r="J134" s="2">
        <v>4315573.45</v>
      </c>
      <c r="K134" s="1">
        <f t="shared" si="20"/>
        <v>0</v>
      </c>
      <c r="L134" s="1">
        <f t="shared" si="20"/>
        <v>0</v>
      </c>
      <c r="M134" s="6">
        <f t="shared" si="21"/>
        <v>17.302204223629474</v>
      </c>
    </row>
    <row r="135" spans="1:13" s="1" customFormat="1" ht="57" hidden="1" outlineLevel="1" thickBot="1">
      <c r="A135" s="4"/>
      <c r="B135" s="5"/>
      <c r="C135" s="5" t="s">
        <v>27</v>
      </c>
      <c r="D135" s="6">
        <v>3133.2</v>
      </c>
      <c r="E135" s="6">
        <v>3753.1</v>
      </c>
      <c r="F135" s="6">
        <v>3752.4</v>
      </c>
      <c r="G135" s="6">
        <f t="shared" si="22"/>
        <v>99.98134875169859</v>
      </c>
      <c r="H135" s="3">
        <v>3133200</v>
      </c>
      <c r="I135" s="2">
        <v>3753097.06</v>
      </c>
      <c r="J135" s="2">
        <v>3752430.22</v>
      </c>
      <c r="K135" s="1">
        <f t="shared" ref="K135:L148" si="34">E135-ROUND(I135/1000,1)</f>
        <v>0</v>
      </c>
      <c r="L135" s="1">
        <f t="shared" si="34"/>
        <v>0</v>
      </c>
      <c r="M135" s="6">
        <f t="shared" ref="M135:M148" si="35">E135/D135*100-100</f>
        <v>19.784884463168638</v>
      </c>
    </row>
    <row r="136" spans="1:13" s="1" customFormat="1" ht="57" hidden="1" outlineLevel="1" thickBot="1">
      <c r="A136" s="4"/>
      <c r="B136" s="5"/>
      <c r="C136" s="5" t="s">
        <v>28</v>
      </c>
      <c r="D136" s="6">
        <v>2678.8</v>
      </c>
      <c r="E136" s="6">
        <v>3269</v>
      </c>
      <c r="F136" s="6">
        <v>3268.9</v>
      </c>
      <c r="G136" s="6">
        <f t="shared" ref="G136:G148" si="36">F136/E136*100</f>
        <v>99.996940960538396</v>
      </c>
      <c r="H136" s="3">
        <v>2678800</v>
      </c>
      <c r="I136" s="2">
        <v>3269013.3</v>
      </c>
      <c r="J136" s="2">
        <v>3268939.38</v>
      </c>
      <c r="K136" s="1">
        <f t="shared" si="34"/>
        <v>0</v>
      </c>
      <c r="L136" s="1">
        <f t="shared" si="34"/>
        <v>0</v>
      </c>
      <c r="M136" s="6">
        <f t="shared" si="35"/>
        <v>22.032253247722849</v>
      </c>
    </row>
    <row r="137" spans="1:13" s="1" customFormat="1" ht="57" hidden="1" outlineLevel="1" thickBot="1">
      <c r="A137" s="4"/>
      <c r="B137" s="5"/>
      <c r="C137" s="5" t="s">
        <v>29</v>
      </c>
      <c r="D137" s="6">
        <v>2147.3000000000002</v>
      </c>
      <c r="E137" s="6">
        <v>2466.1</v>
      </c>
      <c r="F137" s="6">
        <v>2466.1</v>
      </c>
      <c r="G137" s="6">
        <f t="shared" si="36"/>
        <v>100</v>
      </c>
      <c r="H137" s="3">
        <v>2147300</v>
      </c>
      <c r="I137" s="2">
        <v>2466119.79</v>
      </c>
      <c r="J137" s="2">
        <v>2466119.79</v>
      </c>
      <c r="K137" s="1">
        <f t="shared" si="34"/>
        <v>0</v>
      </c>
      <c r="L137" s="1">
        <f t="shared" si="34"/>
        <v>0</v>
      </c>
      <c r="M137" s="6">
        <f t="shared" si="35"/>
        <v>14.84655148325804</v>
      </c>
    </row>
    <row r="138" spans="1:13" s="1" customFormat="1" ht="57" hidden="1" outlineLevel="1" thickBot="1">
      <c r="A138" s="4"/>
      <c r="B138" s="5"/>
      <c r="C138" s="5" t="s">
        <v>30</v>
      </c>
      <c r="D138" s="6">
        <v>2485.5</v>
      </c>
      <c r="E138" s="6">
        <v>3117.5</v>
      </c>
      <c r="F138" s="6">
        <v>3105.8</v>
      </c>
      <c r="G138" s="6">
        <f t="shared" si="36"/>
        <v>99.624699278267855</v>
      </c>
      <c r="H138" s="3">
        <v>2485500</v>
      </c>
      <c r="I138" s="2">
        <v>3117463</v>
      </c>
      <c r="J138" s="2">
        <v>3105865.7</v>
      </c>
      <c r="K138" s="1">
        <f t="shared" si="34"/>
        <v>0</v>
      </c>
      <c r="L138" s="1">
        <f t="shared" si="34"/>
        <v>-9.9999999999909051E-2</v>
      </c>
      <c r="M138" s="6">
        <f t="shared" si="35"/>
        <v>25.427479380406353</v>
      </c>
    </row>
    <row r="139" spans="1:13" s="1" customFormat="1" ht="57" hidden="1" outlineLevel="1" thickBot="1">
      <c r="A139" s="4"/>
      <c r="B139" s="5"/>
      <c r="C139" s="5" t="s">
        <v>31</v>
      </c>
      <c r="D139" s="6">
        <v>2641.8</v>
      </c>
      <c r="E139" s="6">
        <v>2813.6</v>
      </c>
      <c r="F139" s="6">
        <v>2782.4</v>
      </c>
      <c r="G139" s="6">
        <f t="shared" si="36"/>
        <v>98.891100369633207</v>
      </c>
      <c r="H139" s="3">
        <v>2641800</v>
      </c>
      <c r="I139" s="2">
        <v>2813530.06</v>
      </c>
      <c r="J139" s="2">
        <v>2782446.2</v>
      </c>
      <c r="K139" s="1">
        <f t="shared" si="34"/>
        <v>9.9999999999909051E-2</v>
      </c>
      <c r="L139" s="1">
        <f t="shared" si="34"/>
        <v>0</v>
      </c>
      <c r="M139" s="6">
        <f t="shared" si="35"/>
        <v>6.5031417972594312</v>
      </c>
    </row>
    <row r="140" spans="1:13" s="1" customFormat="1" ht="38.25" hidden="1" outlineLevel="1" thickBot="1">
      <c r="A140" s="4"/>
      <c r="B140" s="5"/>
      <c r="C140" s="5" t="s">
        <v>75</v>
      </c>
      <c r="D140" s="6">
        <v>7232.5</v>
      </c>
      <c r="E140" s="6">
        <v>9333.2000000000007</v>
      </c>
      <c r="F140" s="6">
        <v>9325.6</v>
      </c>
      <c r="G140" s="6">
        <f t="shared" si="36"/>
        <v>99.918570265289503</v>
      </c>
      <c r="H140" s="3">
        <v>7232500</v>
      </c>
      <c r="I140" s="2">
        <v>9333219.2200000007</v>
      </c>
      <c r="J140" s="2">
        <v>9325555.0700000003</v>
      </c>
      <c r="K140" s="1">
        <f t="shared" si="34"/>
        <v>0</v>
      </c>
      <c r="L140" s="1">
        <f t="shared" si="34"/>
        <v>0</v>
      </c>
      <c r="M140" s="6">
        <f t="shared" si="35"/>
        <v>29.045281714483252</v>
      </c>
    </row>
    <row r="141" spans="1:13" s="1" customFormat="1" ht="75.75" hidden="1" outlineLevel="1" thickBot="1">
      <c r="A141" s="4"/>
      <c r="B141" s="5"/>
      <c r="C141" s="5" t="s">
        <v>13</v>
      </c>
      <c r="D141" s="6">
        <v>0</v>
      </c>
      <c r="E141" s="6">
        <v>964.7</v>
      </c>
      <c r="F141" s="6">
        <v>964.7</v>
      </c>
      <c r="G141" s="6">
        <f t="shared" si="36"/>
        <v>100</v>
      </c>
      <c r="H141" s="3">
        <v>0</v>
      </c>
      <c r="I141" s="2">
        <v>964734</v>
      </c>
      <c r="J141" s="2">
        <v>964734</v>
      </c>
      <c r="K141" s="1">
        <f t="shared" si="34"/>
        <v>0</v>
      </c>
      <c r="L141" s="1">
        <f t="shared" si="34"/>
        <v>0</v>
      </c>
      <c r="M141" s="6" t="e">
        <f t="shared" si="35"/>
        <v>#DIV/0!</v>
      </c>
    </row>
    <row r="142" spans="1:13" s="1" customFormat="1" ht="57" hidden="1" outlineLevel="1" thickBot="1">
      <c r="A142" s="4"/>
      <c r="B142" s="5"/>
      <c r="C142" s="5" t="s">
        <v>14</v>
      </c>
      <c r="D142" s="6">
        <v>0</v>
      </c>
      <c r="E142" s="6">
        <v>869.3</v>
      </c>
      <c r="F142" s="6">
        <v>869.3</v>
      </c>
      <c r="G142" s="6">
        <f t="shared" si="36"/>
        <v>100</v>
      </c>
      <c r="H142" s="3">
        <v>0</v>
      </c>
      <c r="I142" s="2">
        <v>869253.52</v>
      </c>
      <c r="J142" s="2">
        <v>869253.52</v>
      </c>
      <c r="K142" s="1">
        <f t="shared" si="34"/>
        <v>0</v>
      </c>
      <c r="L142" s="1">
        <f t="shared" si="34"/>
        <v>0</v>
      </c>
      <c r="M142" s="6" t="e">
        <f t="shared" si="35"/>
        <v>#DIV/0!</v>
      </c>
    </row>
    <row r="143" spans="1:13" s="1" customFormat="1" ht="57" hidden="1" outlineLevel="1" thickBot="1">
      <c r="A143" s="4"/>
      <c r="B143" s="5"/>
      <c r="C143" s="5" t="s">
        <v>18</v>
      </c>
      <c r="D143" s="6">
        <v>0</v>
      </c>
      <c r="E143" s="6">
        <v>4143.3999999999996</v>
      </c>
      <c r="F143" s="6">
        <v>2529.4</v>
      </c>
      <c r="G143" s="6">
        <f t="shared" si="36"/>
        <v>61.046483564222633</v>
      </c>
      <c r="H143" s="3">
        <v>0</v>
      </c>
      <c r="I143" s="2">
        <v>4143428.27</v>
      </c>
      <c r="J143" s="2">
        <v>2529411.7799999998</v>
      </c>
      <c r="K143" s="1">
        <f t="shared" si="34"/>
        <v>0</v>
      </c>
      <c r="L143" s="1">
        <f t="shared" si="34"/>
        <v>0</v>
      </c>
      <c r="M143" s="6" t="e">
        <f t="shared" si="35"/>
        <v>#DIV/0!</v>
      </c>
    </row>
    <row r="144" spans="1:13" s="1" customFormat="1" ht="57" hidden="1" outlineLevel="1" thickBot="1">
      <c r="A144" s="4"/>
      <c r="B144" s="5"/>
      <c r="C144" s="5" t="s">
        <v>6</v>
      </c>
      <c r="D144" s="6">
        <v>0</v>
      </c>
      <c r="E144" s="6">
        <v>718</v>
      </c>
      <c r="F144" s="6">
        <v>718</v>
      </c>
      <c r="G144" s="6">
        <f t="shared" si="36"/>
        <v>100</v>
      </c>
      <c r="H144" s="3">
        <v>0</v>
      </c>
      <c r="I144" s="2">
        <v>717977</v>
      </c>
      <c r="J144" s="2">
        <v>717977</v>
      </c>
      <c r="K144" s="1">
        <f t="shared" si="34"/>
        <v>0</v>
      </c>
      <c r="L144" s="1">
        <f t="shared" si="34"/>
        <v>0</v>
      </c>
      <c r="M144" s="6" t="e">
        <f t="shared" si="35"/>
        <v>#DIV/0!</v>
      </c>
    </row>
    <row r="145" spans="1:13" s="1" customFormat="1" ht="57" hidden="1" outlineLevel="1" thickBot="1">
      <c r="A145" s="4"/>
      <c r="B145" s="5"/>
      <c r="C145" s="5" t="s">
        <v>7</v>
      </c>
      <c r="D145" s="6">
        <v>0</v>
      </c>
      <c r="E145" s="6">
        <v>4303.5</v>
      </c>
      <c r="F145" s="6">
        <v>4303.5</v>
      </c>
      <c r="G145" s="6">
        <f t="shared" si="36"/>
        <v>100</v>
      </c>
      <c r="H145" s="3">
        <v>0</v>
      </c>
      <c r="I145" s="2">
        <v>4303487.53</v>
      </c>
      <c r="J145" s="2">
        <v>4303487.53</v>
      </c>
      <c r="K145" s="1">
        <f t="shared" si="34"/>
        <v>0</v>
      </c>
      <c r="L145" s="1">
        <f t="shared" si="34"/>
        <v>0</v>
      </c>
      <c r="M145" s="6" t="e">
        <f t="shared" si="35"/>
        <v>#DIV/0!</v>
      </c>
    </row>
    <row r="146" spans="1:13" s="1" customFormat="1" ht="57" hidden="1" outlineLevel="1" thickBot="1">
      <c r="A146" s="4"/>
      <c r="B146" s="5"/>
      <c r="C146" s="5" t="s">
        <v>48</v>
      </c>
      <c r="D146" s="6">
        <v>0</v>
      </c>
      <c r="E146" s="6">
        <v>627.1</v>
      </c>
      <c r="F146" s="6">
        <v>627.1</v>
      </c>
      <c r="G146" s="6">
        <f t="shared" si="36"/>
        <v>100</v>
      </c>
      <c r="H146" s="3">
        <v>0</v>
      </c>
      <c r="I146" s="2">
        <v>627083.89</v>
      </c>
      <c r="J146" s="2">
        <v>627083.89</v>
      </c>
      <c r="K146" s="1">
        <f t="shared" si="34"/>
        <v>0</v>
      </c>
      <c r="L146" s="1">
        <f t="shared" si="34"/>
        <v>0</v>
      </c>
      <c r="M146" s="6" t="e">
        <f t="shared" si="35"/>
        <v>#DIV/0!</v>
      </c>
    </row>
    <row r="147" spans="1:13" s="1" customFormat="1" ht="38.25" hidden="1" outlineLevel="1" thickBot="1">
      <c r="A147" s="40"/>
      <c r="B147" s="41"/>
      <c r="C147" s="5" t="s">
        <v>10</v>
      </c>
      <c r="D147" s="42">
        <v>61565.5</v>
      </c>
      <c r="E147" s="42">
        <v>66502.2</v>
      </c>
      <c r="F147" s="6">
        <v>66371.7</v>
      </c>
      <c r="G147" s="6">
        <f t="shared" si="36"/>
        <v>99.803765890451743</v>
      </c>
      <c r="H147" s="3">
        <v>61565500</v>
      </c>
      <c r="I147" s="2">
        <v>66502229.170000002</v>
      </c>
      <c r="J147" s="2">
        <v>66371651.280000001</v>
      </c>
      <c r="K147" s="1">
        <f t="shared" si="34"/>
        <v>0</v>
      </c>
      <c r="L147" s="1">
        <f t="shared" si="34"/>
        <v>0</v>
      </c>
      <c r="M147" s="42">
        <f t="shared" si="35"/>
        <v>8.0186143213325494</v>
      </c>
    </row>
    <row r="148" spans="1:13" ht="19.5" thickBot="1">
      <c r="A148" s="68" t="s">
        <v>76</v>
      </c>
      <c r="B148" s="69"/>
      <c r="C148" s="38"/>
      <c r="D148" s="70">
        <f>D128+D6</f>
        <v>2837348.7</v>
      </c>
      <c r="E148" s="71">
        <f t="shared" ref="E148:F148" si="37">E128+E6</f>
        <v>3226024.3000000003</v>
      </c>
      <c r="F148" s="39">
        <f t="shared" si="37"/>
        <v>3165784.100000001</v>
      </c>
      <c r="G148" s="24">
        <f t="shared" si="36"/>
        <v>98.132679905727954</v>
      </c>
      <c r="H148" s="25">
        <v>2837348700</v>
      </c>
      <c r="I148" s="26">
        <v>3226024340.8600001</v>
      </c>
      <c r="J148" s="26">
        <v>3165784121.6300001</v>
      </c>
      <c r="K148" s="7">
        <f t="shared" si="34"/>
        <v>0</v>
      </c>
      <c r="L148" s="7">
        <f t="shared" si="34"/>
        <v>0</v>
      </c>
      <c r="M148" s="72">
        <f t="shared" si="35"/>
        <v>13.6985489305562</v>
      </c>
    </row>
  </sheetData>
  <autoFilter ref="A5:M148">
    <filterColumn colId="2">
      <filters blank="1"/>
    </filterColumn>
  </autoFilter>
  <mergeCells count="1">
    <mergeCell ref="A2:M2"/>
  </mergeCells>
  <pageMargins left="0.74803149606299213" right="0.74803149606299213" top="0.98425196850393704" bottom="0.98425196850393704" header="0.51181102362204722" footer="0.51181102362204722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сравнение с первонач бюджетом</vt:lpstr>
      <vt:lpstr>'сравнение с первонач бюджетом'!APPT</vt:lpstr>
      <vt:lpstr>'сравнение с первонач бюджетом'!FIO</vt:lpstr>
      <vt:lpstr>'сравнение с первонач бюджетом'!LAST_CELL</vt:lpstr>
      <vt:lpstr>'сравнение с первонач бюджетом'!SIGN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rep:2.46.0.78</dc:description>
  <cp:lastModifiedBy>USER</cp:lastModifiedBy>
  <dcterms:created xsi:type="dcterms:W3CDTF">2019-04-12T11:34:16Z</dcterms:created>
  <dcterms:modified xsi:type="dcterms:W3CDTF">2019-04-12T13:27:21Z</dcterms:modified>
</cp:coreProperties>
</file>